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tables/table1.xml" ContentType="application/vnd.openxmlformats-officedocument.spreadsheetml.table+xml"/>
  <Override PartName="/xl/drawings/drawing5.xml" ContentType="application/vnd.openxmlformats-officedocument.drawing+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6.xml" ContentType="application/vnd.openxmlformats-officedocument.drawing+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drawings/drawing7.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09"/>
  <workbookPr defaultThemeVersion="166925"/>
  <mc:AlternateContent xmlns:mc="http://schemas.openxmlformats.org/markup-compatibility/2006">
    <mc:Choice Requires="x15">
      <x15ac:absPath xmlns:x15ac="http://schemas.microsoft.com/office/spreadsheetml/2010/11/ac" url="https://responsiblemicainitiative2.sharepoint.com/sites/ResponsibleMicaInitiative/Documents partages/General/PILLARS APPROACH/1.A. STANDARDS/10. AUDIT TOOLS/AUDIT CHECKLIST/1 - Current version/"/>
    </mc:Choice>
  </mc:AlternateContent>
  <xr:revisionPtr revIDLastSave="0" documentId="8_{583C979F-F5A4-4052-9E25-676EDB80196E}" xr6:coauthVersionLast="47" xr6:coauthVersionMax="47" xr10:uidLastSave="{00000000-0000-0000-0000-000000000000}"/>
  <bookViews>
    <workbookView xWindow="0" yWindow="500" windowWidth="28800" windowHeight="17500" xr2:uid="{75F83A20-47C7-1249-9A66-20D3E7CE2E1D}"/>
  </bookViews>
  <sheets>
    <sheet name="Introduction" sheetId="1" r:id="rId1"/>
    <sheet name="Audit details" sheetId="2" r:id="rId2"/>
    <sheet name="Findings summary" sheetId="3" r:id="rId3"/>
    <sheet name="Audit grid" sheetId="4" r:id="rId4"/>
    <sheet name="Audit outcomes" sheetId="5" r:id="rId5"/>
    <sheet name="CAP follow up" sheetId="6" r:id="rId6"/>
    <sheet name="Auditing agency logo" sheetId="7" r:id="rId7"/>
    <sheet name="Wage information (RMI only)" sheetId="9" r:id="rId8"/>
    <sheet name="Audit report" sheetId="8" r:id="rId9"/>
  </sheets>
  <definedNames>
    <definedName name="Audit_ag_logo">'Auditing agency logo'!$B$4:$F$13</definedName>
    <definedName name="Audit_logo">'Auditing agency logo'!$B$4:$D$8</definedName>
    <definedName name="Audit_logo_good">'Auditing agency logo'!$C$5:$C$7</definedName>
    <definedName name="Audit_scope">'Audit details'!$G$21:$S$22</definedName>
    <definedName name="OLE_LINK2" localSheetId="8">'Audit report'!$C$161</definedName>
    <definedName name="scopeEn" localSheetId="8">'Audit report'!$C$171</definedName>
    <definedName name="_xlnm.Print_Area" localSheetId="1">'Audit details'!$A$1:$U$38</definedName>
    <definedName name="_xlnm.Print_Area" localSheetId="3">'Audit grid'!$A$1:$W$432</definedName>
    <definedName name="_xlnm.Print_Area" localSheetId="4">'Audit outcomes'!$B$1:$Q$129</definedName>
    <definedName name="_xlnm.Print_Area" localSheetId="8">'Audit report'!$A$1:$K$478</definedName>
    <definedName name="_xlnm.Print_Area" localSheetId="5">'CAP follow up'!$B$2:$Q$121</definedName>
    <definedName name="_xlnm.Print_Area" localSheetId="2">'Findings summary'!$A$1:$F$29</definedName>
    <definedName name="_xlnm.Print_Area" localSheetId="0">Introduction!$A$1:$T$50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0" i="8" l="1"/>
  <c r="D443" i="8"/>
  <c r="D442" i="8"/>
  <c r="D441" i="8"/>
  <c r="D394" i="8"/>
  <c r="D393" i="8"/>
  <c r="D392" i="8"/>
  <c r="H370" i="8"/>
  <c r="I368" i="8"/>
  <c r="H368" i="8"/>
  <c r="I367" i="8"/>
  <c r="H367" i="8"/>
  <c r="G272" i="4"/>
  <c r="C179" i="8"/>
  <c r="G49" i="5"/>
  <c r="H443" i="8" s="1"/>
  <c r="F49" i="5"/>
  <c r="H442" i="8" s="1"/>
  <c r="E49" i="5"/>
  <c r="H441" i="8" s="1"/>
  <c r="G48" i="5"/>
  <c r="H394" i="8" s="1"/>
  <c r="F48" i="5"/>
  <c r="H393" i="8" s="1"/>
  <c r="E48" i="5"/>
  <c r="H392" i="8" s="1"/>
  <c r="G47" i="5"/>
  <c r="H351" i="8" s="1"/>
  <c r="F47" i="5"/>
  <c r="H350" i="8" s="1"/>
  <c r="E47" i="5"/>
  <c r="H349" i="8" s="1"/>
  <c r="G46" i="5"/>
  <c r="H303" i="8" s="1"/>
  <c r="F46" i="5"/>
  <c r="H302" i="8" s="1"/>
  <c r="E46" i="5"/>
  <c r="H301" i="8" s="1"/>
  <c r="G45" i="5"/>
  <c r="H255" i="8" s="1"/>
  <c r="E45" i="5"/>
  <c r="H253" i="8" s="1"/>
  <c r="F45" i="5"/>
  <c r="H254" i="8" s="1"/>
  <c r="C236" i="8"/>
  <c r="C230" i="8"/>
  <c r="C224" i="8"/>
  <c r="C218" i="8"/>
  <c r="C212" i="8"/>
  <c r="C202" i="8"/>
  <c r="F106" i="8"/>
  <c r="F108" i="8"/>
  <c r="F110" i="8"/>
  <c r="F113" i="8"/>
  <c r="F128" i="8"/>
  <c r="F126" i="8"/>
  <c r="B98" i="8"/>
  <c r="B50" i="8"/>
  <c r="B2" i="8"/>
  <c r="F123" i="8"/>
  <c r="F124" i="8"/>
  <c r="F120" i="8"/>
  <c r="F119" i="8"/>
  <c r="F118" i="8"/>
  <c r="F117" i="8"/>
  <c r="F116" i="8"/>
  <c r="C154" i="8"/>
  <c r="F27" i="8"/>
  <c r="D22" i="8"/>
  <c r="E41" i="6" l="1"/>
  <c r="F41" i="6"/>
  <c r="G41" i="6"/>
  <c r="H41" i="6"/>
  <c r="I41" i="6"/>
  <c r="J41" i="6"/>
  <c r="E33" i="6"/>
  <c r="F33" i="6"/>
  <c r="G33" i="6"/>
  <c r="H33" i="6"/>
  <c r="I33" i="6"/>
  <c r="J33" i="6"/>
  <c r="E25" i="6"/>
  <c r="F25" i="6"/>
  <c r="G25" i="6"/>
  <c r="P120" i="6"/>
  <c r="O120" i="6"/>
  <c r="N120" i="6"/>
  <c r="M120" i="6"/>
  <c r="L120" i="6"/>
  <c r="K120" i="6"/>
  <c r="J120" i="6"/>
  <c r="I120" i="6"/>
  <c r="H120" i="6"/>
  <c r="G120" i="6"/>
  <c r="F120" i="6"/>
  <c r="E120" i="6"/>
  <c r="P119" i="6"/>
  <c r="O119" i="6"/>
  <c r="N119" i="6"/>
  <c r="M119" i="6"/>
  <c r="L119" i="6"/>
  <c r="K119" i="6"/>
  <c r="J119" i="6"/>
  <c r="I119" i="6"/>
  <c r="H119" i="6"/>
  <c r="G119" i="6"/>
  <c r="F119" i="6"/>
  <c r="E119" i="6"/>
  <c r="P118" i="6"/>
  <c r="O118" i="6"/>
  <c r="N118" i="6"/>
  <c r="M118" i="6"/>
  <c r="L118" i="6"/>
  <c r="K118" i="6"/>
  <c r="J118" i="6"/>
  <c r="I118" i="6"/>
  <c r="H118" i="6"/>
  <c r="G118" i="6"/>
  <c r="F118" i="6"/>
  <c r="E118" i="6"/>
  <c r="P117" i="6"/>
  <c r="O117" i="6"/>
  <c r="N117" i="6"/>
  <c r="M117" i="6"/>
  <c r="L117" i="6"/>
  <c r="K117" i="6"/>
  <c r="J117" i="6"/>
  <c r="I117" i="6"/>
  <c r="H117" i="6"/>
  <c r="G117" i="6"/>
  <c r="F117" i="6"/>
  <c r="E117" i="6"/>
  <c r="P116" i="6"/>
  <c r="O116" i="6"/>
  <c r="N116" i="6"/>
  <c r="M116" i="6"/>
  <c r="L116" i="6"/>
  <c r="K116" i="6"/>
  <c r="J116" i="6"/>
  <c r="I116" i="6"/>
  <c r="H116" i="6"/>
  <c r="G116" i="6"/>
  <c r="F116" i="6"/>
  <c r="E116" i="6"/>
  <c r="E41" i="5"/>
  <c r="G441" i="8" s="1"/>
  <c r="F41" i="5"/>
  <c r="G442" i="8" s="1"/>
  <c r="G41" i="5"/>
  <c r="G443" i="8" s="1"/>
  <c r="E33" i="5"/>
  <c r="F441" i="8" s="1"/>
  <c r="F33" i="5"/>
  <c r="F442" i="8" s="1"/>
  <c r="G33" i="5"/>
  <c r="F443" i="8" s="1"/>
  <c r="E25" i="5"/>
  <c r="E441" i="8" s="1"/>
  <c r="F25" i="5"/>
  <c r="E442" i="8" s="1"/>
  <c r="G25" i="5"/>
  <c r="E443" i="8" s="1"/>
  <c r="I443" i="8" s="1"/>
  <c r="E17" i="5"/>
  <c r="F17" i="5"/>
  <c r="G17" i="5"/>
  <c r="P128" i="5"/>
  <c r="O128" i="5"/>
  <c r="N128" i="5"/>
  <c r="M128" i="5"/>
  <c r="L128" i="5"/>
  <c r="K128" i="5"/>
  <c r="J128" i="5"/>
  <c r="I128" i="5"/>
  <c r="H128" i="5"/>
  <c r="G128" i="5"/>
  <c r="F128" i="5"/>
  <c r="E128" i="5"/>
  <c r="P127" i="5"/>
  <c r="O127" i="5"/>
  <c r="N127" i="5"/>
  <c r="M127" i="5"/>
  <c r="L127" i="5"/>
  <c r="K127" i="5"/>
  <c r="J127" i="5"/>
  <c r="I127" i="5"/>
  <c r="H127" i="5"/>
  <c r="G127" i="5"/>
  <c r="F127" i="5"/>
  <c r="E127" i="5"/>
  <c r="P126" i="5"/>
  <c r="O126" i="5"/>
  <c r="N126" i="5"/>
  <c r="M126" i="5"/>
  <c r="L126" i="5"/>
  <c r="K126" i="5"/>
  <c r="J126" i="5"/>
  <c r="I126" i="5"/>
  <c r="H126" i="5"/>
  <c r="G126" i="5"/>
  <c r="F126" i="5"/>
  <c r="E126" i="5"/>
  <c r="P125" i="5"/>
  <c r="O125" i="5"/>
  <c r="N125" i="5"/>
  <c r="M125" i="5"/>
  <c r="L125" i="5"/>
  <c r="K125" i="5"/>
  <c r="J125" i="5"/>
  <c r="I125" i="5"/>
  <c r="H125" i="5"/>
  <c r="G125" i="5"/>
  <c r="F125" i="5"/>
  <c r="E125" i="5"/>
  <c r="P124" i="5"/>
  <c r="O124" i="5"/>
  <c r="N124" i="5"/>
  <c r="M124" i="5"/>
  <c r="L124" i="5"/>
  <c r="K124" i="5"/>
  <c r="J124" i="5"/>
  <c r="I124" i="5"/>
  <c r="H124" i="5"/>
  <c r="G124" i="5"/>
  <c r="F124" i="5"/>
  <c r="E124" i="5"/>
  <c r="G123" i="5"/>
  <c r="F123" i="5"/>
  <c r="E123" i="5"/>
  <c r="G122" i="5"/>
  <c r="F122" i="5"/>
  <c r="E122" i="5"/>
  <c r="G121" i="5"/>
  <c r="F121" i="5"/>
  <c r="E121" i="5"/>
  <c r="G120" i="5"/>
  <c r="F120" i="5"/>
  <c r="E120" i="5"/>
  <c r="G119" i="5"/>
  <c r="F119" i="5"/>
  <c r="E119" i="5"/>
  <c r="G118" i="5"/>
  <c r="F118" i="5"/>
  <c r="E118" i="5"/>
  <c r="G117" i="5"/>
  <c r="F117" i="5"/>
  <c r="E117" i="5"/>
  <c r="G116" i="5"/>
  <c r="F116" i="5"/>
  <c r="E116" i="5"/>
  <c r="G115" i="5"/>
  <c r="F115" i="5"/>
  <c r="E115" i="5"/>
  <c r="G114" i="5"/>
  <c r="F114" i="5"/>
  <c r="E114" i="5"/>
  <c r="G113" i="5"/>
  <c r="F113" i="5"/>
  <c r="E113" i="5"/>
  <c r="G112" i="5"/>
  <c r="F112" i="5"/>
  <c r="E112" i="5"/>
  <c r="G111" i="5"/>
  <c r="F111" i="5"/>
  <c r="E111" i="5"/>
  <c r="G110" i="5"/>
  <c r="F110" i="5"/>
  <c r="E110" i="5"/>
  <c r="G109" i="5"/>
  <c r="F109" i="5"/>
  <c r="E109" i="5"/>
  <c r="G108" i="5"/>
  <c r="F108" i="5"/>
  <c r="E108" i="5"/>
  <c r="G107" i="5"/>
  <c r="F107" i="5"/>
  <c r="E107" i="5"/>
  <c r="G106" i="5"/>
  <c r="F106" i="5"/>
  <c r="E106" i="5"/>
  <c r="G105" i="5"/>
  <c r="F105" i="5"/>
  <c r="E105" i="5"/>
  <c r="G104" i="5"/>
  <c r="F104" i="5"/>
  <c r="E104" i="5"/>
  <c r="G103" i="5"/>
  <c r="F103" i="5"/>
  <c r="E103" i="5"/>
  <c r="G102" i="5"/>
  <c r="F102" i="5"/>
  <c r="E102" i="5"/>
  <c r="G101" i="5"/>
  <c r="F101" i="5"/>
  <c r="E101" i="5"/>
  <c r="G100" i="5"/>
  <c r="F100" i="5"/>
  <c r="E100" i="5"/>
  <c r="G99" i="5"/>
  <c r="F99" i="5"/>
  <c r="E99" i="5"/>
  <c r="G98" i="5"/>
  <c r="F98" i="5"/>
  <c r="E98" i="5"/>
  <c r="G97" i="5"/>
  <c r="F97" i="5"/>
  <c r="E97" i="5"/>
  <c r="G96" i="5"/>
  <c r="F96" i="5"/>
  <c r="E96" i="5"/>
  <c r="G95" i="5"/>
  <c r="F95" i="5"/>
  <c r="E95" i="5"/>
  <c r="G94" i="5"/>
  <c r="F94" i="5"/>
  <c r="E94" i="5"/>
  <c r="G93" i="5"/>
  <c r="F93" i="5"/>
  <c r="E93" i="5"/>
  <c r="G92" i="5"/>
  <c r="F92" i="5"/>
  <c r="E92" i="5"/>
  <c r="G91" i="5"/>
  <c r="F91" i="5"/>
  <c r="E91" i="5"/>
  <c r="G90" i="5"/>
  <c r="F90" i="5"/>
  <c r="E90" i="5"/>
  <c r="G89" i="5"/>
  <c r="F89" i="5"/>
  <c r="E89" i="5"/>
  <c r="G88" i="5"/>
  <c r="F88" i="5"/>
  <c r="E88" i="5"/>
  <c r="G87" i="5"/>
  <c r="F87" i="5"/>
  <c r="E87" i="5"/>
  <c r="G86" i="5"/>
  <c r="F86" i="5"/>
  <c r="E86" i="5"/>
  <c r="G85" i="5"/>
  <c r="F85" i="5"/>
  <c r="E85" i="5"/>
  <c r="G84" i="5"/>
  <c r="F84" i="5"/>
  <c r="E84" i="5"/>
  <c r="G83" i="5"/>
  <c r="F83" i="5"/>
  <c r="E83" i="5"/>
  <c r="G82" i="5"/>
  <c r="F82" i="5"/>
  <c r="E82" i="5"/>
  <c r="G81" i="5"/>
  <c r="F81" i="5"/>
  <c r="E81" i="5"/>
  <c r="G80" i="5"/>
  <c r="F80" i="5"/>
  <c r="E80" i="5"/>
  <c r="G79" i="5"/>
  <c r="F79" i="5"/>
  <c r="E79" i="5"/>
  <c r="G78" i="5"/>
  <c r="F78" i="5"/>
  <c r="E78" i="5"/>
  <c r="G77" i="5"/>
  <c r="F77" i="5"/>
  <c r="E77" i="5"/>
  <c r="G76" i="5"/>
  <c r="F76" i="5"/>
  <c r="E76" i="5"/>
  <c r="G75" i="5"/>
  <c r="F75" i="5"/>
  <c r="E75" i="5"/>
  <c r="G74" i="5"/>
  <c r="F74" i="5"/>
  <c r="E74" i="5"/>
  <c r="G73" i="5"/>
  <c r="F73" i="5"/>
  <c r="E73" i="5"/>
  <c r="G72" i="5"/>
  <c r="F72" i="5"/>
  <c r="E72" i="5"/>
  <c r="G71" i="5"/>
  <c r="F71" i="5"/>
  <c r="E71" i="5"/>
  <c r="G70" i="5"/>
  <c r="F70" i="5"/>
  <c r="E70" i="5"/>
  <c r="G69" i="5"/>
  <c r="F69" i="5"/>
  <c r="E69" i="5"/>
  <c r="G68" i="5"/>
  <c r="F68" i="5"/>
  <c r="E68" i="5"/>
  <c r="G67" i="5"/>
  <c r="F67" i="5"/>
  <c r="E67" i="5"/>
  <c r="G66" i="5"/>
  <c r="F66" i="5"/>
  <c r="E66" i="5"/>
  <c r="G65" i="5"/>
  <c r="F65" i="5"/>
  <c r="E65" i="5"/>
  <c r="G64" i="5"/>
  <c r="F64" i="5"/>
  <c r="E64" i="5"/>
  <c r="G63" i="5"/>
  <c r="F63" i="5"/>
  <c r="E63" i="5"/>
  <c r="G62" i="5"/>
  <c r="F62" i="5"/>
  <c r="E62" i="5"/>
  <c r="G61" i="5"/>
  <c r="F61" i="5"/>
  <c r="E61" i="5"/>
  <c r="G60" i="5"/>
  <c r="F60" i="5"/>
  <c r="E60" i="5"/>
  <c r="G59" i="5"/>
  <c r="F59" i="5"/>
  <c r="E59" i="5"/>
  <c r="G58" i="5"/>
  <c r="F58" i="5"/>
  <c r="E58" i="5"/>
  <c r="G57" i="5"/>
  <c r="F57" i="5"/>
  <c r="E57" i="5"/>
  <c r="G56" i="5"/>
  <c r="F56" i="5"/>
  <c r="E56" i="5"/>
  <c r="G55" i="5"/>
  <c r="F55" i="5"/>
  <c r="E55" i="5"/>
  <c r="G54" i="5"/>
  <c r="F54" i="5"/>
  <c r="E54" i="5"/>
  <c r="G115" i="6"/>
  <c r="F115" i="6"/>
  <c r="E115" i="6"/>
  <c r="G114" i="6"/>
  <c r="F114" i="6"/>
  <c r="E114" i="6"/>
  <c r="G113" i="6"/>
  <c r="F113" i="6"/>
  <c r="E113" i="6"/>
  <c r="G112" i="6"/>
  <c r="F112" i="6"/>
  <c r="E112" i="6"/>
  <c r="G111" i="6"/>
  <c r="F111" i="6"/>
  <c r="E111" i="6"/>
  <c r="G110" i="6"/>
  <c r="F110" i="6"/>
  <c r="E110" i="6"/>
  <c r="G109" i="6"/>
  <c r="F109" i="6"/>
  <c r="E109" i="6"/>
  <c r="G108" i="6"/>
  <c r="F108" i="6"/>
  <c r="E108" i="6"/>
  <c r="G107" i="6"/>
  <c r="F107" i="6"/>
  <c r="E107" i="6"/>
  <c r="G106" i="6"/>
  <c r="F106" i="6"/>
  <c r="E106" i="6"/>
  <c r="G105" i="6"/>
  <c r="F105" i="6"/>
  <c r="E105" i="6"/>
  <c r="G104" i="6"/>
  <c r="F104" i="6"/>
  <c r="E104" i="6"/>
  <c r="G103" i="6"/>
  <c r="F103" i="6"/>
  <c r="E103" i="6"/>
  <c r="G102" i="6"/>
  <c r="F102" i="6"/>
  <c r="E102" i="6"/>
  <c r="G101" i="6"/>
  <c r="F101" i="6"/>
  <c r="E101" i="6"/>
  <c r="G100" i="6"/>
  <c r="F100" i="6"/>
  <c r="E100" i="6"/>
  <c r="G99" i="6"/>
  <c r="F99" i="6"/>
  <c r="E99" i="6"/>
  <c r="G98" i="6"/>
  <c r="F98" i="6"/>
  <c r="E98" i="6"/>
  <c r="G97" i="6"/>
  <c r="F97" i="6"/>
  <c r="E97" i="6"/>
  <c r="G96" i="6"/>
  <c r="F96" i="6"/>
  <c r="E96" i="6"/>
  <c r="G95" i="6"/>
  <c r="F95" i="6"/>
  <c r="E95" i="6"/>
  <c r="G94" i="6"/>
  <c r="F94" i="6"/>
  <c r="E94" i="6"/>
  <c r="G93" i="6"/>
  <c r="F93" i="6"/>
  <c r="E93" i="6"/>
  <c r="G92" i="6"/>
  <c r="F92" i="6"/>
  <c r="E92" i="6"/>
  <c r="G91" i="6"/>
  <c r="F91" i="6"/>
  <c r="E91" i="6"/>
  <c r="G90" i="6"/>
  <c r="F90" i="6"/>
  <c r="E90" i="6"/>
  <c r="G89" i="6"/>
  <c r="F89" i="6"/>
  <c r="E89" i="6"/>
  <c r="G88" i="6"/>
  <c r="F88" i="6"/>
  <c r="E88" i="6"/>
  <c r="G87" i="6"/>
  <c r="F87" i="6"/>
  <c r="E87" i="6"/>
  <c r="G86" i="6"/>
  <c r="F86" i="6"/>
  <c r="E86" i="6"/>
  <c r="G85" i="6"/>
  <c r="F85" i="6"/>
  <c r="E85" i="6"/>
  <c r="G84" i="6"/>
  <c r="F84" i="6"/>
  <c r="E84" i="6"/>
  <c r="G83" i="6"/>
  <c r="F83" i="6"/>
  <c r="E83" i="6"/>
  <c r="G82" i="6"/>
  <c r="F82" i="6"/>
  <c r="E82" i="6"/>
  <c r="G81" i="6"/>
  <c r="F81" i="6"/>
  <c r="E81" i="6"/>
  <c r="G80" i="6"/>
  <c r="F80" i="6"/>
  <c r="E80" i="6"/>
  <c r="G79" i="6"/>
  <c r="F79" i="6"/>
  <c r="E79" i="6"/>
  <c r="G78" i="6"/>
  <c r="F78" i="6"/>
  <c r="E78" i="6"/>
  <c r="G77" i="6"/>
  <c r="F77" i="6"/>
  <c r="E77" i="6"/>
  <c r="G76" i="6"/>
  <c r="F76" i="6"/>
  <c r="E76" i="6"/>
  <c r="G75" i="6"/>
  <c r="F75" i="6"/>
  <c r="E75" i="6"/>
  <c r="G74" i="6"/>
  <c r="F74" i="6"/>
  <c r="E74" i="6"/>
  <c r="G73" i="6"/>
  <c r="F73" i="6"/>
  <c r="E73" i="6"/>
  <c r="G72" i="6"/>
  <c r="F72" i="6"/>
  <c r="E72" i="6"/>
  <c r="G71" i="6"/>
  <c r="F71" i="6"/>
  <c r="E71" i="6"/>
  <c r="G70" i="6"/>
  <c r="F70" i="6"/>
  <c r="E70" i="6"/>
  <c r="G69" i="6"/>
  <c r="F69" i="6"/>
  <c r="E69" i="6"/>
  <c r="G68" i="6"/>
  <c r="F68" i="6"/>
  <c r="E68" i="6"/>
  <c r="G67" i="6"/>
  <c r="F67" i="6"/>
  <c r="E67" i="6"/>
  <c r="G66" i="6"/>
  <c r="F66" i="6"/>
  <c r="E66" i="6"/>
  <c r="G65" i="6"/>
  <c r="F65" i="6"/>
  <c r="E65" i="6"/>
  <c r="G64" i="6"/>
  <c r="F64" i="6"/>
  <c r="E64" i="6"/>
  <c r="G63" i="6"/>
  <c r="F63" i="6"/>
  <c r="E63" i="6"/>
  <c r="G62" i="6"/>
  <c r="F62" i="6"/>
  <c r="E62" i="6"/>
  <c r="G61" i="6"/>
  <c r="F61" i="6"/>
  <c r="E61" i="6"/>
  <c r="G60" i="6"/>
  <c r="F60" i="6"/>
  <c r="E60" i="6"/>
  <c r="G59" i="6"/>
  <c r="F59" i="6"/>
  <c r="E59" i="6"/>
  <c r="G58" i="6"/>
  <c r="F58" i="6"/>
  <c r="E58" i="6"/>
  <c r="G57" i="6"/>
  <c r="F57" i="6"/>
  <c r="E57" i="6"/>
  <c r="G56" i="6"/>
  <c r="F56" i="6"/>
  <c r="E56" i="6"/>
  <c r="G55" i="6"/>
  <c r="F55" i="6"/>
  <c r="E55" i="6"/>
  <c r="G54" i="6"/>
  <c r="F54" i="6"/>
  <c r="E54" i="6"/>
  <c r="G53" i="6"/>
  <c r="F53" i="6"/>
  <c r="E53" i="6"/>
  <c r="G52" i="6"/>
  <c r="F52" i="6"/>
  <c r="E52" i="6"/>
  <c r="G51" i="6"/>
  <c r="F51" i="6"/>
  <c r="E51" i="6"/>
  <c r="G50" i="6"/>
  <c r="F50" i="6"/>
  <c r="E50" i="6"/>
  <c r="G49" i="6"/>
  <c r="F49" i="6"/>
  <c r="E49" i="6"/>
  <c r="G48" i="6"/>
  <c r="F48" i="6"/>
  <c r="E48" i="6"/>
  <c r="G47" i="6"/>
  <c r="F47" i="6"/>
  <c r="E47" i="6"/>
  <c r="G46" i="6"/>
  <c r="F46" i="6"/>
  <c r="P115" i="6"/>
  <c r="O115" i="6"/>
  <c r="N115" i="6"/>
  <c r="P114" i="6"/>
  <c r="O114" i="6"/>
  <c r="N114" i="6"/>
  <c r="P113" i="6"/>
  <c r="O113" i="6"/>
  <c r="N113" i="6"/>
  <c r="P112" i="6"/>
  <c r="O112" i="6"/>
  <c r="N112" i="6"/>
  <c r="P111" i="6"/>
  <c r="O111" i="6"/>
  <c r="N111" i="6"/>
  <c r="P110" i="6"/>
  <c r="O110" i="6"/>
  <c r="N110" i="6"/>
  <c r="P109" i="6"/>
  <c r="O109" i="6"/>
  <c r="N109" i="6"/>
  <c r="P108" i="6"/>
  <c r="O108" i="6"/>
  <c r="N108" i="6"/>
  <c r="P107" i="6"/>
  <c r="O107" i="6"/>
  <c r="N107" i="6"/>
  <c r="P106" i="6"/>
  <c r="O106" i="6"/>
  <c r="N106" i="6"/>
  <c r="P105" i="6"/>
  <c r="O105" i="6"/>
  <c r="N105" i="6"/>
  <c r="P104" i="6"/>
  <c r="O104" i="6"/>
  <c r="N104" i="6"/>
  <c r="P103" i="6"/>
  <c r="O103" i="6"/>
  <c r="N103" i="6"/>
  <c r="P102" i="6"/>
  <c r="O102" i="6"/>
  <c r="N102" i="6"/>
  <c r="P101" i="6"/>
  <c r="O101" i="6"/>
  <c r="N101" i="6"/>
  <c r="P100" i="6"/>
  <c r="O100" i="6"/>
  <c r="N100" i="6"/>
  <c r="P99" i="6"/>
  <c r="O99" i="6"/>
  <c r="N99" i="6"/>
  <c r="P98" i="6"/>
  <c r="O98" i="6"/>
  <c r="N98" i="6"/>
  <c r="P97" i="6"/>
  <c r="O97" i="6"/>
  <c r="N97" i="6"/>
  <c r="P96" i="6"/>
  <c r="O96" i="6"/>
  <c r="N96" i="6"/>
  <c r="P95" i="6"/>
  <c r="O95" i="6"/>
  <c r="N95" i="6"/>
  <c r="P94" i="6"/>
  <c r="O94" i="6"/>
  <c r="N94" i="6"/>
  <c r="P93" i="6"/>
  <c r="O93" i="6"/>
  <c r="N93" i="6"/>
  <c r="P92" i="6"/>
  <c r="O92" i="6"/>
  <c r="N92" i="6"/>
  <c r="P91" i="6"/>
  <c r="O91" i="6"/>
  <c r="N91" i="6"/>
  <c r="P90" i="6"/>
  <c r="O90" i="6"/>
  <c r="N90" i="6"/>
  <c r="P89" i="6"/>
  <c r="O89" i="6"/>
  <c r="N89" i="6"/>
  <c r="P88" i="6"/>
  <c r="O88" i="6"/>
  <c r="N88" i="6"/>
  <c r="P87" i="6"/>
  <c r="O87" i="6"/>
  <c r="N87" i="6"/>
  <c r="P86" i="6"/>
  <c r="O86" i="6"/>
  <c r="N86" i="6"/>
  <c r="P85" i="6"/>
  <c r="O85" i="6"/>
  <c r="N85" i="6"/>
  <c r="P84" i="6"/>
  <c r="O84" i="6"/>
  <c r="N84" i="6"/>
  <c r="P83" i="6"/>
  <c r="O83" i="6"/>
  <c r="N83" i="6"/>
  <c r="P82" i="6"/>
  <c r="O82" i="6"/>
  <c r="N82" i="6"/>
  <c r="P81" i="6"/>
  <c r="O81" i="6"/>
  <c r="N81" i="6"/>
  <c r="P80" i="6"/>
  <c r="O80" i="6"/>
  <c r="N80" i="6"/>
  <c r="P79" i="6"/>
  <c r="O79" i="6"/>
  <c r="N79" i="6"/>
  <c r="P78" i="6"/>
  <c r="O78" i="6"/>
  <c r="N78" i="6"/>
  <c r="P77" i="6"/>
  <c r="O77" i="6"/>
  <c r="N77" i="6"/>
  <c r="P76" i="6"/>
  <c r="O76" i="6"/>
  <c r="N76" i="6"/>
  <c r="P75" i="6"/>
  <c r="O75" i="6"/>
  <c r="N75" i="6"/>
  <c r="P74" i="6"/>
  <c r="O74" i="6"/>
  <c r="N74" i="6"/>
  <c r="P73" i="6"/>
  <c r="O73" i="6"/>
  <c r="N73" i="6"/>
  <c r="P72" i="6"/>
  <c r="O72" i="6"/>
  <c r="N72" i="6"/>
  <c r="P71" i="6"/>
  <c r="O71" i="6"/>
  <c r="N71" i="6"/>
  <c r="P70" i="6"/>
  <c r="O70" i="6"/>
  <c r="N70" i="6"/>
  <c r="P69" i="6"/>
  <c r="O69" i="6"/>
  <c r="N69" i="6"/>
  <c r="P68" i="6"/>
  <c r="O68" i="6"/>
  <c r="N68" i="6"/>
  <c r="P67" i="6"/>
  <c r="O67" i="6"/>
  <c r="N67" i="6"/>
  <c r="P66" i="6"/>
  <c r="O66" i="6"/>
  <c r="N66" i="6"/>
  <c r="P65" i="6"/>
  <c r="O65" i="6"/>
  <c r="N65" i="6"/>
  <c r="P64" i="6"/>
  <c r="O64" i="6"/>
  <c r="N64" i="6"/>
  <c r="P63" i="6"/>
  <c r="O63" i="6"/>
  <c r="N63" i="6"/>
  <c r="P62" i="6"/>
  <c r="O62" i="6"/>
  <c r="N62" i="6"/>
  <c r="P61" i="6"/>
  <c r="O61" i="6"/>
  <c r="N61" i="6"/>
  <c r="P60" i="6"/>
  <c r="O60" i="6"/>
  <c r="N60" i="6"/>
  <c r="P59" i="6"/>
  <c r="O59" i="6"/>
  <c r="N59" i="6"/>
  <c r="P58" i="6"/>
  <c r="O58" i="6"/>
  <c r="N58" i="6"/>
  <c r="P57" i="6"/>
  <c r="O57" i="6"/>
  <c r="N57" i="6"/>
  <c r="P56" i="6"/>
  <c r="O56" i="6"/>
  <c r="N56" i="6"/>
  <c r="P55" i="6"/>
  <c r="O55" i="6"/>
  <c r="N55" i="6"/>
  <c r="P54" i="6"/>
  <c r="O54" i="6"/>
  <c r="N54" i="6"/>
  <c r="P53" i="6"/>
  <c r="O53" i="6"/>
  <c r="N53" i="6"/>
  <c r="P52" i="6"/>
  <c r="O52" i="6"/>
  <c r="N52" i="6"/>
  <c r="P51" i="6"/>
  <c r="O51" i="6"/>
  <c r="N51" i="6"/>
  <c r="P50" i="6"/>
  <c r="O50" i="6"/>
  <c r="N50" i="6"/>
  <c r="P49" i="6"/>
  <c r="O49" i="6"/>
  <c r="N49" i="6"/>
  <c r="P48" i="6"/>
  <c r="O48" i="6"/>
  <c r="N48" i="6"/>
  <c r="P47" i="6"/>
  <c r="O47" i="6"/>
  <c r="N47" i="6"/>
  <c r="P46" i="6"/>
  <c r="O46" i="6"/>
  <c r="N46" i="6"/>
  <c r="M115" i="6"/>
  <c r="L115" i="6"/>
  <c r="K115" i="6"/>
  <c r="M114" i="6"/>
  <c r="L114" i="6"/>
  <c r="K114" i="6"/>
  <c r="M113" i="6"/>
  <c r="L113" i="6"/>
  <c r="K113" i="6"/>
  <c r="M112" i="6"/>
  <c r="L112" i="6"/>
  <c r="K112" i="6"/>
  <c r="M111" i="6"/>
  <c r="L111" i="6"/>
  <c r="K111" i="6"/>
  <c r="M110" i="6"/>
  <c r="L110" i="6"/>
  <c r="K110" i="6"/>
  <c r="M109" i="6"/>
  <c r="L109" i="6"/>
  <c r="K109" i="6"/>
  <c r="M108" i="6"/>
  <c r="L108" i="6"/>
  <c r="K108" i="6"/>
  <c r="M107" i="6"/>
  <c r="L107" i="6"/>
  <c r="K107" i="6"/>
  <c r="M106" i="6"/>
  <c r="L106" i="6"/>
  <c r="K106" i="6"/>
  <c r="M105" i="6"/>
  <c r="L105" i="6"/>
  <c r="K105" i="6"/>
  <c r="M104" i="6"/>
  <c r="L104" i="6"/>
  <c r="K104" i="6"/>
  <c r="M103" i="6"/>
  <c r="L103" i="6"/>
  <c r="K103" i="6"/>
  <c r="M102" i="6"/>
  <c r="L102" i="6"/>
  <c r="K102" i="6"/>
  <c r="M101" i="6"/>
  <c r="L101" i="6"/>
  <c r="K101" i="6"/>
  <c r="M100" i="6"/>
  <c r="L100" i="6"/>
  <c r="K100" i="6"/>
  <c r="M99" i="6"/>
  <c r="L99" i="6"/>
  <c r="K99" i="6"/>
  <c r="M98" i="6"/>
  <c r="L98" i="6"/>
  <c r="K98" i="6"/>
  <c r="M97" i="6"/>
  <c r="L97" i="6"/>
  <c r="K97" i="6"/>
  <c r="M96" i="6"/>
  <c r="L96" i="6"/>
  <c r="K96" i="6"/>
  <c r="M95" i="6"/>
  <c r="L95" i="6"/>
  <c r="K95" i="6"/>
  <c r="M94" i="6"/>
  <c r="L94" i="6"/>
  <c r="K94" i="6"/>
  <c r="M93" i="6"/>
  <c r="L93" i="6"/>
  <c r="K93" i="6"/>
  <c r="M92" i="6"/>
  <c r="L92" i="6"/>
  <c r="K92" i="6"/>
  <c r="M91" i="6"/>
  <c r="L91" i="6"/>
  <c r="K91" i="6"/>
  <c r="M90" i="6"/>
  <c r="L90" i="6"/>
  <c r="K90" i="6"/>
  <c r="M89" i="6"/>
  <c r="L89" i="6"/>
  <c r="K89" i="6"/>
  <c r="M88" i="6"/>
  <c r="L88" i="6"/>
  <c r="K88" i="6"/>
  <c r="M87" i="6"/>
  <c r="L87" i="6"/>
  <c r="K87" i="6"/>
  <c r="M86" i="6"/>
  <c r="L86" i="6"/>
  <c r="K86" i="6"/>
  <c r="M85" i="6"/>
  <c r="L85" i="6"/>
  <c r="K85" i="6"/>
  <c r="M84" i="6"/>
  <c r="L84" i="6"/>
  <c r="K84" i="6"/>
  <c r="M83" i="6"/>
  <c r="L83" i="6"/>
  <c r="K83" i="6"/>
  <c r="M82" i="6"/>
  <c r="L82" i="6"/>
  <c r="K82" i="6"/>
  <c r="M81" i="6"/>
  <c r="L81" i="6"/>
  <c r="K81" i="6"/>
  <c r="M80" i="6"/>
  <c r="L80" i="6"/>
  <c r="K80" i="6"/>
  <c r="M79" i="6"/>
  <c r="L79" i="6"/>
  <c r="K79" i="6"/>
  <c r="M78" i="6"/>
  <c r="L78" i="6"/>
  <c r="K78" i="6"/>
  <c r="M77" i="6"/>
  <c r="L77" i="6"/>
  <c r="K77" i="6"/>
  <c r="M76" i="6"/>
  <c r="L76" i="6"/>
  <c r="K76" i="6"/>
  <c r="M75" i="6"/>
  <c r="L75" i="6"/>
  <c r="K75" i="6"/>
  <c r="M74" i="6"/>
  <c r="L74" i="6"/>
  <c r="K74" i="6"/>
  <c r="M73" i="6"/>
  <c r="L73" i="6"/>
  <c r="K73" i="6"/>
  <c r="M72" i="6"/>
  <c r="L72" i="6"/>
  <c r="K72" i="6"/>
  <c r="M71" i="6"/>
  <c r="L71" i="6"/>
  <c r="K71" i="6"/>
  <c r="M70" i="6"/>
  <c r="L70" i="6"/>
  <c r="K70" i="6"/>
  <c r="M69" i="6"/>
  <c r="L69" i="6"/>
  <c r="K69" i="6"/>
  <c r="M68" i="6"/>
  <c r="L68" i="6"/>
  <c r="K68" i="6"/>
  <c r="M67" i="6"/>
  <c r="L67" i="6"/>
  <c r="K67" i="6"/>
  <c r="M66" i="6"/>
  <c r="L66" i="6"/>
  <c r="K66" i="6"/>
  <c r="M65" i="6"/>
  <c r="L65" i="6"/>
  <c r="K65" i="6"/>
  <c r="M64" i="6"/>
  <c r="L64" i="6"/>
  <c r="K64" i="6"/>
  <c r="M63" i="6"/>
  <c r="L63" i="6"/>
  <c r="K63" i="6"/>
  <c r="M62" i="6"/>
  <c r="L62" i="6"/>
  <c r="K62" i="6"/>
  <c r="M61" i="6"/>
  <c r="L61" i="6"/>
  <c r="K61" i="6"/>
  <c r="M60" i="6"/>
  <c r="L60" i="6"/>
  <c r="K60" i="6"/>
  <c r="M59" i="6"/>
  <c r="L59" i="6"/>
  <c r="K59" i="6"/>
  <c r="M58" i="6"/>
  <c r="L58" i="6"/>
  <c r="K58" i="6"/>
  <c r="M57" i="6"/>
  <c r="L57" i="6"/>
  <c r="K57" i="6"/>
  <c r="M56" i="6"/>
  <c r="L56" i="6"/>
  <c r="K56" i="6"/>
  <c r="M55" i="6"/>
  <c r="L55" i="6"/>
  <c r="K55" i="6"/>
  <c r="M54" i="6"/>
  <c r="L54" i="6"/>
  <c r="K54" i="6"/>
  <c r="M53" i="6"/>
  <c r="L53" i="6"/>
  <c r="K53" i="6"/>
  <c r="M52" i="6"/>
  <c r="L52" i="6"/>
  <c r="K52" i="6"/>
  <c r="M51" i="6"/>
  <c r="L51" i="6"/>
  <c r="K51" i="6"/>
  <c r="M50" i="6"/>
  <c r="L50" i="6"/>
  <c r="K50" i="6"/>
  <c r="M49" i="6"/>
  <c r="L49" i="6"/>
  <c r="K49" i="6"/>
  <c r="M48" i="6"/>
  <c r="L48" i="6"/>
  <c r="K48" i="6"/>
  <c r="M47" i="6"/>
  <c r="L47" i="6"/>
  <c r="K47" i="6"/>
  <c r="M46" i="6"/>
  <c r="L46" i="6"/>
  <c r="K46" i="6"/>
  <c r="J115" i="6"/>
  <c r="I115" i="6"/>
  <c r="H115" i="6"/>
  <c r="J114" i="6"/>
  <c r="I114" i="6"/>
  <c r="H114" i="6"/>
  <c r="J113" i="6"/>
  <c r="I113" i="6"/>
  <c r="H113" i="6"/>
  <c r="J112" i="6"/>
  <c r="I112" i="6"/>
  <c r="H112" i="6"/>
  <c r="J111" i="6"/>
  <c r="I111" i="6"/>
  <c r="H111" i="6"/>
  <c r="J110" i="6"/>
  <c r="I110" i="6"/>
  <c r="H110" i="6"/>
  <c r="J109" i="6"/>
  <c r="I109" i="6"/>
  <c r="H109" i="6"/>
  <c r="J108" i="6"/>
  <c r="I108" i="6"/>
  <c r="H108" i="6"/>
  <c r="J107" i="6"/>
  <c r="I107" i="6"/>
  <c r="H107" i="6"/>
  <c r="J106" i="6"/>
  <c r="I106" i="6"/>
  <c r="H106" i="6"/>
  <c r="J105" i="6"/>
  <c r="I105" i="6"/>
  <c r="H105" i="6"/>
  <c r="J104" i="6"/>
  <c r="I104" i="6"/>
  <c r="H104" i="6"/>
  <c r="J103" i="6"/>
  <c r="I103" i="6"/>
  <c r="H103" i="6"/>
  <c r="J102" i="6"/>
  <c r="I102" i="6"/>
  <c r="H102" i="6"/>
  <c r="J101" i="6"/>
  <c r="I101" i="6"/>
  <c r="H101" i="6"/>
  <c r="J100" i="6"/>
  <c r="I100" i="6"/>
  <c r="H100" i="6"/>
  <c r="J99" i="6"/>
  <c r="I99" i="6"/>
  <c r="H99" i="6"/>
  <c r="J98" i="6"/>
  <c r="I98" i="6"/>
  <c r="H98" i="6"/>
  <c r="J97" i="6"/>
  <c r="I97" i="6"/>
  <c r="H97" i="6"/>
  <c r="J96" i="6"/>
  <c r="I96" i="6"/>
  <c r="H96" i="6"/>
  <c r="J95" i="6"/>
  <c r="I95" i="6"/>
  <c r="H95" i="6"/>
  <c r="J94" i="6"/>
  <c r="I94" i="6"/>
  <c r="H94" i="6"/>
  <c r="J93" i="6"/>
  <c r="I93" i="6"/>
  <c r="H93" i="6"/>
  <c r="J92" i="6"/>
  <c r="I92" i="6"/>
  <c r="H92" i="6"/>
  <c r="J91" i="6"/>
  <c r="I91" i="6"/>
  <c r="H91" i="6"/>
  <c r="J90" i="6"/>
  <c r="I90" i="6"/>
  <c r="H90" i="6"/>
  <c r="J89" i="6"/>
  <c r="I89" i="6"/>
  <c r="H89" i="6"/>
  <c r="J88" i="6"/>
  <c r="I88" i="6"/>
  <c r="H88" i="6"/>
  <c r="J87" i="6"/>
  <c r="I87" i="6"/>
  <c r="H87" i="6"/>
  <c r="J86" i="6"/>
  <c r="I86" i="6"/>
  <c r="H86" i="6"/>
  <c r="J85" i="6"/>
  <c r="I85" i="6"/>
  <c r="H85" i="6"/>
  <c r="J84" i="6"/>
  <c r="I84" i="6"/>
  <c r="H84" i="6"/>
  <c r="J83" i="6"/>
  <c r="I83" i="6"/>
  <c r="H83" i="6"/>
  <c r="J82" i="6"/>
  <c r="I82" i="6"/>
  <c r="H82" i="6"/>
  <c r="J81" i="6"/>
  <c r="I81" i="6"/>
  <c r="H81" i="6"/>
  <c r="J80" i="6"/>
  <c r="I80" i="6"/>
  <c r="H80" i="6"/>
  <c r="J79" i="6"/>
  <c r="I79" i="6"/>
  <c r="H79" i="6"/>
  <c r="J78" i="6"/>
  <c r="I78" i="6"/>
  <c r="H78" i="6"/>
  <c r="J77" i="6"/>
  <c r="I77" i="6"/>
  <c r="H77" i="6"/>
  <c r="J76" i="6"/>
  <c r="I76" i="6"/>
  <c r="H76" i="6"/>
  <c r="J75" i="6"/>
  <c r="I75" i="6"/>
  <c r="H75" i="6"/>
  <c r="J74" i="6"/>
  <c r="I74" i="6"/>
  <c r="H74" i="6"/>
  <c r="J73" i="6"/>
  <c r="I73" i="6"/>
  <c r="H73" i="6"/>
  <c r="J72" i="6"/>
  <c r="I72" i="6"/>
  <c r="H72" i="6"/>
  <c r="J71" i="6"/>
  <c r="I71" i="6"/>
  <c r="H71" i="6"/>
  <c r="J70" i="6"/>
  <c r="I70" i="6"/>
  <c r="H70" i="6"/>
  <c r="J69" i="6"/>
  <c r="I69" i="6"/>
  <c r="H69" i="6"/>
  <c r="J68" i="6"/>
  <c r="I68" i="6"/>
  <c r="H68" i="6"/>
  <c r="J67" i="6"/>
  <c r="I67" i="6"/>
  <c r="H67" i="6"/>
  <c r="J66" i="6"/>
  <c r="I66" i="6"/>
  <c r="H66" i="6"/>
  <c r="J65" i="6"/>
  <c r="I65" i="6"/>
  <c r="H65" i="6"/>
  <c r="J64" i="6"/>
  <c r="I64" i="6"/>
  <c r="H64" i="6"/>
  <c r="J63" i="6"/>
  <c r="I63" i="6"/>
  <c r="H63" i="6"/>
  <c r="J62" i="6"/>
  <c r="I62" i="6"/>
  <c r="H62" i="6"/>
  <c r="J61" i="6"/>
  <c r="I61" i="6"/>
  <c r="H61" i="6"/>
  <c r="J60" i="6"/>
  <c r="I60" i="6"/>
  <c r="H60" i="6"/>
  <c r="J59" i="6"/>
  <c r="I59" i="6"/>
  <c r="H59" i="6"/>
  <c r="J58" i="6"/>
  <c r="I58" i="6"/>
  <c r="H58" i="6"/>
  <c r="J57" i="6"/>
  <c r="I57" i="6"/>
  <c r="H57" i="6"/>
  <c r="J56" i="6"/>
  <c r="I56" i="6"/>
  <c r="H56" i="6"/>
  <c r="J55" i="6"/>
  <c r="I55" i="6"/>
  <c r="H55" i="6"/>
  <c r="J54" i="6"/>
  <c r="I54" i="6"/>
  <c r="H54" i="6"/>
  <c r="J53" i="6"/>
  <c r="I53" i="6"/>
  <c r="H53" i="6"/>
  <c r="J52" i="6"/>
  <c r="I52" i="6"/>
  <c r="H52" i="6"/>
  <c r="J51" i="6"/>
  <c r="I51" i="6"/>
  <c r="H51" i="6"/>
  <c r="J50" i="6"/>
  <c r="I50" i="6"/>
  <c r="H50" i="6"/>
  <c r="J49" i="6"/>
  <c r="I49" i="6"/>
  <c r="H49" i="6"/>
  <c r="J48" i="6"/>
  <c r="I48" i="6"/>
  <c r="H48" i="6"/>
  <c r="J47" i="6"/>
  <c r="I47" i="6"/>
  <c r="H47" i="6"/>
  <c r="J46" i="6"/>
  <c r="I46" i="6"/>
  <c r="H46" i="6"/>
  <c r="E46" i="6"/>
  <c r="I37" i="6"/>
  <c r="I38" i="6"/>
  <c r="I39" i="6"/>
  <c r="I40" i="6"/>
  <c r="J37" i="6"/>
  <c r="J38" i="6"/>
  <c r="J39" i="6"/>
  <c r="J40" i="6"/>
  <c r="H37" i="6"/>
  <c r="H38" i="6"/>
  <c r="H39" i="6"/>
  <c r="H40" i="6"/>
  <c r="F37" i="6"/>
  <c r="F38" i="6"/>
  <c r="F39" i="6"/>
  <c r="F40" i="6"/>
  <c r="G37" i="6"/>
  <c r="G38" i="6"/>
  <c r="G39" i="6"/>
  <c r="G40" i="6"/>
  <c r="E37" i="6"/>
  <c r="E38" i="6"/>
  <c r="E39" i="6"/>
  <c r="E40" i="6"/>
  <c r="I29" i="6"/>
  <c r="I30" i="6"/>
  <c r="I31" i="6"/>
  <c r="I32" i="6"/>
  <c r="J29" i="6"/>
  <c r="J30" i="6"/>
  <c r="J31" i="6"/>
  <c r="J32" i="6"/>
  <c r="H29" i="6"/>
  <c r="H30" i="6"/>
  <c r="H31" i="6"/>
  <c r="H32" i="6"/>
  <c r="F29" i="6"/>
  <c r="F30" i="6"/>
  <c r="F31" i="6"/>
  <c r="F32" i="6"/>
  <c r="G29" i="6"/>
  <c r="G30" i="6"/>
  <c r="G31" i="6"/>
  <c r="G32" i="6"/>
  <c r="E29" i="6"/>
  <c r="E30" i="6"/>
  <c r="E31" i="6"/>
  <c r="E32" i="6"/>
  <c r="F21" i="6"/>
  <c r="F22" i="6"/>
  <c r="F23" i="6"/>
  <c r="F24" i="6"/>
  <c r="G21" i="6"/>
  <c r="G22" i="6"/>
  <c r="G23" i="6"/>
  <c r="G24" i="6"/>
  <c r="E21" i="6"/>
  <c r="E22" i="6"/>
  <c r="E23" i="6"/>
  <c r="E24" i="6"/>
  <c r="H54" i="5"/>
  <c r="J55" i="5"/>
  <c r="G37" i="5"/>
  <c r="G255" i="8" s="1"/>
  <c r="G38" i="5"/>
  <c r="G303" i="8" s="1"/>
  <c r="G39" i="5"/>
  <c r="G351" i="8" s="1"/>
  <c r="G40" i="5"/>
  <c r="G394" i="8" s="1"/>
  <c r="F37" i="5"/>
  <c r="G254" i="8" s="1"/>
  <c r="F38" i="5"/>
  <c r="G302" i="8" s="1"/>
  <c r="F39" i="5"/>
  <c r="G350" i="8" s="1"/>
  <c r="F40" i="5"/>
  <c r="G393" i="8" s="1"/>
  <c r="E37" i="5"/>
  <c r="G253" i="8" s="1"/>
  <c r="E38" i="5"/>
  <c r="G301" i="8" s="1"/>
  <c r="E39" i="5"/>
  <c r="G349" i="8" s="1"/>
  <c r="E40" i="5"/>
  <c r="G392" i="8" s="1"/>
  <c r="G29" i="5"/>
  <c r="F255" i="8" s="1"/>
  <c r="G30" i="5"/>
  <c r="F303" i="8" s="1"/>
  <c r="G31" i="5"/>
  <c r="F351" i="8" s="1"/>
  <c r="G32" i="5"/>
  <c r="F394" i="8" s="1"/>
  <c r="F29" i="5"/>
  <c r="F254" i="8" s="1"/>
  <c r="F30" i="5"/>
  <c r="F302" i="8" s="1"/>
  <c r="F31" i="5"/>
  <c r="F350" i="8" s="1"/>
  <c r="F32" i="5"/>
  <c r="F393" i="8" s="1"/>
  <c r="E29" i="5"/>
  <c r="F253" i="8" s="1"/>
  <c r="E30" i="5"/>
  <c r="F301" i="8" s="1"/>
  <c r="E31" i="5"/>
  <c r="F349" i="8" s="1"/>
  <c r="E32" i="5"/>
  <c r="F392" i="8" s="1"/>
  <c r="G21" i="5"/>
  <c r="E255" i="8" s="1"/>
  <c r="G22" i="5"/>
  <c r="E303" i="8" s="1"/>
  <c r="G23" i="5"/>
  <c r="E351" i="8" s="1"/>
  <c r="G24" i="5"/>
  <c r="E394" i="8" s="1"/>
  <c r="F21" i="5"/>
  <c r="E254" i="8" s="1"/>
  <c r="F22" i="5"/>
  <c r="E302" i="8" s="1"/>
  <c r="F23" i="5"/>
  <c r="E350" i="8" s="1"/>
  <c r="F24" i="5"/>
  <c r="E393" i="8" s="1"/>
  <c r="E21" i="5"/>
  <c r="E253" i="8" s="1"/>
  <c r="E22" i="5"/>
  <c r="E301" i="8" s="1"/>
  <c r="E23" i="5"/>
  <c r="E349" i="8" s="1"/>
  <c r="E24" i="5"/>
  <c r="E392" i="8" s="1"/>
  <c r="I392" i="8" s="1"/>
  <c r="F13" i="5"/>
  <c r="D254" i="8" s="1"/>
  <c r="F14" i="5"/>
  <c r="D302" i="8" s="1"/>
  <c r="F15" i="5"/>
  <c r="D350" i="8" s="1"/>
  <c r="F16" i="5"/>
  <c r="G13" i="5"/>
  <c r="D255" i="8" s="1"/>
  <c r="G14" i="5"/>
  <c r="D303" i="8" s="1"/>
  <c r="G15" i="5"/>
  <c r="D351" i="8" s="1"/>
  <c r="G16" i="5"/>
  <c r="E13" i="5"/>
  <c r="D253" i="8" s="1"/>
  <c r="E14" i="5"/>
  <c r="D301" i="8" s="1"/>
  <c r="E15" i="5"/>
  <c r="D349" i="8" s="1"/>
  <c r="E16" i="5"/>
  <c r="P123" i="5"/>
  <c r="O123" i="5"/>
  <c r="N123" i="5"/>
  <c r="M123" i="5"/>
  <c r="L123" i="5"/>
  <c r="K123" i="5"/>
  <c r="J123" i="5"/>
  <c r="I123" i="5"/>
  <c r="H123" i="5"/>
  <c r="P122" i="5"/>
  <c r="O122" i="5"/>
  <c r="N122" i="5"/>
  <c r="M122" i="5"/>
  <c r="L122" i="5"/>
  <c r="K122" i="5"/>
  <c r="J122" i="5"/>
  <c r="I122" i="5"/>
  <c r="H122" i="5"/>
  <c r="P121" i="5"/>
  <c r="O121" i="5"/>
  <c r="N121" i="5"/>
  <c r="M121" i="5"/>
  <c r="L121" i="5"/>
  <c r="K121" i="5"/>
  <c r="J121" i="5"/>
  <c r="I121" i="5"/>
  <c r="H121" i="5"/>
  <c r="P120" i="5"/>
  <c r="O120" i="5"/>
  <c r="N120" i="5"/>
  <c r="M120" i="5"/>
  <c r="L120" i="5"/>
  <c r="K120" i="5"/>
  <c r="J120" i="5"/>
  <c r="I120" i="5"/>
  <c r="H120" i="5"/>
  <c r="P119" i="5"/>
  <c r="O119" i="5"/>
  <c r="N119" i="5"/>
  <c r="M119" i="5"/>
  <c r="L119" i="5"/>
  <c r="K119" i="5"/>
  <c r="J119" i="5"/>
  <c r="I119" i="5"/>
  <c r="H119" i="5"/>
  <c r="P118" i="5"/>
  <c r="O118" i="5"/>
  <c r="N118" i="5"/>
  <c r="M118" i="5"/>
  <c r="L118" i="5"/>
  <c r="K118" i="5"/>
  <c r="J118" i="5"/>
  <c r="I118" i="5"/>
  <c r="H118" i="5"/>
  <c r="P117" i="5"/>
  <c r="O117" i="5"/>
  <c r="N117" i="5"/>
  <c r="M117" i="5"/>
  <c r="L117" i="5"/>
  <c r="K117" i="5"/>
  <c r="J117" i="5"/>
  <c r="I117" i="5"/>
  <c r="H117" i="5"/>
  <c r="P116" i="5"/>
  <c r="O116" i="5"/>
  <c r="N116" i="5"/>
  <c r="M116" i="5"/>
  <c r="L116" i="5"/>
  <c r="K116" i="5"/>
  <c r="J116" i="5"/>
  <c r="I116" i="5"/>
  <c r="H116" i="5"/>
  <c r="P115" i="5"/>
  <c r="O115" i="5"/>
  <c r="N115" i="5"/>
  <c r="M115" i="5"/>
  <c r="L115" i="5"/>
  <c r="K115" i="5"/>
  <c r="J115" i="5"/>
  <c r="I115" i="5"/>
  <c r="H115" i="5"/>
  <c r="P114" i="5"/>
  <c r="O114" i="5"/>
  <c r="N114" i="5"/>
  <c r="M114" i="5"/>
  <c r="L114" i="5"/>
  <c r="K114" i="5"/>
  <c r="J114" i="5"/>
  <c r="I114" i="5"/>
  <c r="H114" i="5"/>
  <c r="P113" i="5"/>
  <c r="O113" i="5"/>
  <c r="N113" i="5"/>
  <c r="M113" i="5"/>
  <c r="L113" i="5"/>
  <c r="K113" i="5"/>
  <c r="J113" i="5"/>
  <c r="I113" i="5"/>
  <c r="H113" i="5"/>
  <c r="P112" i="5"/>
  <c r="O112" i="5"/>
  <c r="N112" i="5"/>
  <c r="M112" i="5"/>
  <c r="L112" i="5"/>
  <c r="K112" i="5"/>
  <c r="J112" i="5"/>
  <c r="I112" i="5"/>
  <c r="H112" i="5"/>
  <c r="P111" i="5"/>
  <c r="O111" i="5"/>
  <c r="N111" i="5"/>
  <c r="M111" i="5"/>
  <c r="L111" i="5"/>
  <c r="K111" i="5"/>
  <c r="J111" i="5"/>
  <c r="I111" i="5"/>
  <c r="H111" i="5"/>
  <c r="P110" i="5"/>
  <c r="O110" i="5"/>
  <c r="N110" i="5"/>
  <c r="M110" i="5"/>
  <c r="L110" i="5"/>
  <c r="K110" i="5"/>
  <c r="J110" i="5"/>
  <c r="I110" i="5"/>
  <c r="H110" i="5"/>
  <c r="P109" i="5"/>
  <c r="O109" i="5"/>
  <c r="N109" i="5"/>
  <c r="M109" i="5"/>
  <c r="L109" i="5"/>
  <c r="K109" i="5"/>
  <c r="J109" i="5"/>
  <c r="I109" i="5"/>
  <c r="H109" i="5"/>
  <c r="P108" i="5"/>
  <c r="O108" i="5"/>
  <c r="N108" i="5"/>
  <c r="M108" i="5"/>
  <c r="L108" i="5"/>
  <c r="K108" i="5"/>
  <c r="J108" i="5"/>
  <c r="I108" i="5"/>
  <c r="H108" i="5"/>
  <c r="P107" i="5"/>
  <c r="O107" i="5"/>
  <c r="N107" i="5"/>
  <c r="M107" i="5"/>
  <c r="L107" i="5"/>
  <c r="K107" i="5"/>
  <c r="J107" i="5"/>
  <c r="I107" i="5"/>
  <c r="H107" i="5"/>
  <c r="P106" i="5"/>
  <c r="O106" i="5"/>
  <c r="N106" i="5"/>
  <c r="M106" i="5"/>
  <c r="L106" i="5"/>
  <c r="K106" i="5"/>
  <c r="J106" i="5"/>
  <c r="I106" i="5"/>
  <c r="H106" i="5"/>
  <c r="P105" i="5"/>
  <c r="O105" i="5"/>
  <c r="N105" i="5"/>
  <c r="M105" i="5"/>
  <c r="L105" i="5"/>
  <c r="K105" i="5"/>
  <c r="J105" i="5"/>
  <c r="I105" i="5"/>
  <c r="H105" i="5"/>
  <c r="P104" i="5"/>
  <c r="O104" i="5"/>
  <c r="N104" i="5"/>
  <c r="M104" i="5"/>
  <c r="L104" i="5"/>
  <c r="K104" i="5"/>
  <c r="J104" i="5"/>
  <c r="I104" i="5"/>
  <c r="H104" i="5"/>
  <c r="P103" i="5"/>
  <c r="O103" i="5"/>
  <c r="N103" i="5"/>
  <c r="M103" i="5"/>
  <c r="L103" i="5"/>
  <c r="K103" i="5"/>
  <c r="J103" i="5"/>
  <c r="I103" i="5"/>
  <c r="H103" i="5"/>
  <c r="P102" i="5"/>
  <c r="O102" i="5"/>
  <c r="N102" i="5"/>
  <c r="M102" i="5"/>
  <c r="L102" i="5"/>
  <c r="K102" i="5"/>
  <c r="J102" i="5"/>
  <c r="I102" i="5"/>
  <c r="H102" i="5"/>
  <c r="P101" i="5"/>
  <c r="O101" i="5"/>
  <c r="N101" i="5"/>
  <c r="M101" i="5"/>
  <c r="L101" i="5"/>
  <c r="K101" i="5"/>
  <c r="J101" i="5"/>
  <c r="I101" i="5"/>
  <c r="H101" i="5"/>
  <c r="P100" i="5"/>
  <c r="O100" i="5"/>
  <c r="N100" i="5"/>
  <c r="M100" i="5"/>
  <c r="L100" i="5"/>
  <c r="K100" i="5"/>
  <c r="J100" i="5"/>
  <c r="I100" i="5"/>
  <c r="H100" i="5"/>
  <c r="P99" i="5"/>
  <c r="O99" i="5"/>
  <c r="N99" i="5"/>
  <c r="M99" i="5"/>
  <c r="L99" i="5"/>
  <c r="K99" i="5"/>
  <c r="J99" i="5"/>
  <c r="I99" i="5"/>
  <c r="H99" i="5"/>
  <c r="P98" i="5"/>
  <c r="O98" i="5"/>
  <c r="N98" i="5"/>
  <c r="M98" i="5"/>
  <c r="L98" i="5"/>
  <c r="K98" i="5"/>
  <c r="J98" i="5"/>
  <c r="I98" i="5"/>
  <c r="H98" i="5"/>
  <c r="P97" i="5"/>
  <c r="O97" i="5"/>
  <c r="N97" i="5"/>
  <c r="M97" i="5"/>
  <c r="L97" i="5"/>
  <c r="K97" i="5"/>
  <c r="J97" i="5"/>
  <c r="I97" i="5"/>
  <c r="H97" i="5"/>
  <c r="P96" i="5"/>
  <c r="O96" i="5"/>
  <c r="N96" i="5"/>
  <c r="M96" i="5"/>
  <c r="L96" i="5"/>
  <c r="K96" i="5"/>
  <c r="J96" i="5"/>
  <c r="I96" i="5"/>
  <c r="H96" i="5"/>
  <c r="P95" i="5"/>
  <c r="O95" i="5"/>
  <c r="N95" i="5"/>
  <c r="M95" i="5"/>
  <c r="L95" i="5"/>
  <c r="K95" i="5"/>
  <c r="J95" i="5"/>
  <c r="I95" i="5"/>
  <c r="H95" i="5"/>
  <c r="P94" i="5"/>
  <c r="O94" i="5"/>
  <c r="N94" i="5"/>
  <c r="M94" i="5"/>
  <c r="L94" i="5"/>
  <c r="K94" i="5"/>
  <c r="J94" i="5"/>
  <c r="I94" i="5"/>
  <c r="H94" i="5"/>
  <c r="P93" i="5"/>
  <c r="O93" i="5"/>
  <c r="N93" i="5"/>
  <c r="M93" i="5"/>
  <c r="L93" i="5"/>
  <c r="K93" i="5"/>
  <c r="J93" i="5"/>
  <c r="I93" i="5"/>
  <c r="H93" i="5"/>
  <c r="P92" i="5"/>
  <c r="O92" i="5"/>
  <c r="N92" i="5"/>
  <c r="M92" i="5"/>
  <c r="L92" i="5"/>
  <c r="K92" i="5"/>
  <c r="J92" i="5"/>
  <c r="I92" i="5"/>
  <c r="H92" i="5"/>
  <c r="P91" i="5"/>
  <c r="O91" i="5"/>
  <c r="N91" i="5"/>
  <c r="M91" i="5"/>
  <c r="L91" i="5"/>
  <c r="K91" i="5"/>
  <c r="J91" i="5"/>
  <c r="I91" i="5"/>
  <c r="H91" i="5"/>
  <c r="P90" i="5"/>
  <c r="O90" i="5"/>
  <c r="N90" i="5"/>
  <c r="M90" i="5"/>
  <c r="L90" i="5"/>
  <c r="K90" i="5"/>
  <c r="J90" i="5"/>
  <c r="I90" i="5"/>
  <c r="H90" i="5"/>
  <c r="P89" i="5"/>
  <c r="O89" i="5"/>
  <c r="N89" i="5"/>
  <c r="M89" i="5"/>
  <c r="L89" i="5"/>
  <c r="K89" i="5"/>
  <c r="J89" i="5"/>
  <c r="I89" i="5"/>
  <c r="H89" i="5"/>
  <c r="P88" i="5"/>
  <c r="O88" i="5"/>
  <c r="N88" i="5"/>
  <c r="M88" i="5"/>
  <c r="L88" i="5"/>
  <c r="K88" i="5"/>
  <c r="J88" i="5"/>
  <c r="I88" i="5"/>
  <c r="H88" i="5"/>
  <c r="P87" i="5"/>
  <c r="O87" i="5"/>
  <c r="N87" i="5"/>
  <c r="M87" i="5"/>
  <c r="L87" i="5"/>
  <c r="K87" i="5"/>
  <c r="J87" i="5"/>
  <c r="I87" i="5"/>
  <c r="H87" i="5"/>
  <c r="P86" i="5"/>
  <c r="O86" i="5"/>
  <c r="N86" i="5"/>
  <c r="M86" i="5"/>
  <c r="L86" i="5"/>
  <c r="K86" i="5"/>
  <c r="J86" i="5"/>
  <c r="I86" i="5"/>
  <c r="H86" i="5"/>
  <c r="P85" i="5"/>
  <c r="O85" i="5"/>
  <c r="N85" i="5"/>
  <c r="M85" i="5"/>
  <c r="L85" i="5"/>
  <c r="K85" i="5"/>
  <c r="J85" i="5"/>
  <c r="I85" i="5"/>
  <c r="H85" i="5"/>
  <c r="P84" i="5"/>
  <c r="O84" i="5"/>
  <c r="N84" i="5"/>
  <c r="M84" i="5"/>
  <c r="L84" i="5"/>
  <c r="K84" i="5"/>
  <c r="J84" i="5"/>
  <c r="I84" i="5"/>
  <c r="H84" i="5"/>
  <c r="P83" i="5"/>
  <c r="O83" i="5"/>
  <c r="N83" i="5"/>
  <c r="M83" i="5"/>
  <c r="L83" i="5"/>
  <c r="K83" i="5"/>
  <c r="J83" i="5"/>
  <c r="I83" i="5"/>
  <c r="H83" i="5"/>
  <c r="P82" i="5"/>
  <c r="O82" i="5"/>
  <c r="N82" i="5"/>
  <c r="M82" i="5"/>
  <c r="L82" i="5"/>
  <c r="K82" i="5"/>
  <c r="J82" i="5"/>
  <c r="I82" i="5"/>
  <c r="H82" i="5"/>
  <c r="P81" i="5"/>
  <c r="O81" i="5"/>
  <c r="N81" i="5"/>
  <c r="M81" i="5"/>
  <c r="L81" i="5"/>
  <c r="K81" i="5"/>
  <c r="J81" i="5"/>
  <c r="I81" i="5"/>
  <c r="H81" i="5"/>
  <c r="P80" i="5"/>
  <c r="O80" i="5"/>
  <c r="N80" i="5"/>
  <c r="M80" i="5"/>
  <c r="L80" i="5"/>
  <c r="K80" i="5"/>
  <c r="J80" i="5"/>
  <c r="I80" i="5"/>
  <c r="H80" i="5"/>
  <c r="P79" i="5"/>
  <c r="O79" i="5"/>
  <c r="N79" i="5"/>
  <c r="M79" i="5"/>
  <c r="L79" i="5"/>
  <c r="K79" i="5"/>
  <c r="J79" i="5"/>
  <c r="I79" i="5"/>
  <c r="H79" i="5"/>
  <c r="P78" i="5"/>
  <c r="O78" i="5"/>
  <c r="N78" i="5"/>
  <c r="M78" i="5"/>
  <c r="L78" i="5"/>
  <c r="K78" i="5"/>
  <c r="J78" i="5"/>
  <c r="I78" i="5"/>
  <c r="H78" i="5"/>
  <c r="P77" i="5"/>
  <c r="O77" i="5"/>
  <c r="N77" i="5"/>
  <c r="M77" i="5"/>
  <c r="L77" i="5"/>
  <c r="K77" i="5"/>
  <c r="J77" i="5"/>
  <c r="I77" i="5"/>
  <c r="H77" i="5"/>
  <c r="P76" i="5"/>
  <c r="O76" i="5"/>
  <c r="N76" i="5"/>
  <c r="M76" i="5"/>
  <c r="L76" i="5"/>
  <c r="K76" i="5"/>
  <c r="J76" i="5"/>
  <c r="I76" i="5"/>
  <c r="H76" i="5"/>
  <c r="P75" i="5"/>
  <c r="O75" i="5"/>
  <c r="N75" i="5"/>
  <c r="M75" i="5"/>
  <c r="L75" i="5"/>
  <c r="K75" i="5"/>
  <c r="J75" i="5"/>
  <c r="I75" i="5"/>
  <c r="H75" i="5"/>
  <c r="P74" i="5"/>
  <c r="O74" i="5"/>
  <c r="N74" i="5"/>
  <c r="M74" i="5"/>
  <c r="L74" i="5"/>
  <c r="K74" i="5"/>
  <c r="J74" i="5"/>
  <c r="I74" i="5"/>
  <c r="H74" i="5"/>
  <c r="P73" i="5"/>
  <c r="O73" i="5"/>
  <c r="N73" i="5"/>
  <c r="M73" i="5"/>
  <c r="L73" i="5"/>
  <c r="K73" i="5"/>
  <c r="J73" i="5"/>
  <c r="I73" i="5"/>
  <c r="H73" i="5"/>
  <c r="P72" i="5"/>
  <c r="O72" i="5"/>
  <c r="N72" i="5"/>
  <c r="M72" i="5"/>
  <c r="L72" i="5"/>
  <c r="K72" i="5"/>
  <c r="J72" i="5"/>
  <c r="I72" i="5"/>
  <c r="H72" i="5"/>
  <c r="P71" i="5"/>
  <c r="O71" i="5"/>
  <c r="N71" i="5"/>
  <c r="M71" i="5"/>
  <c r="L71" i="5"/>
  <c r="K71" i="5"/>
  <c r="J71" i="5"/>
  <c r="I71" i="5"/>
  <c r="H71" i="5"/>
  <c r="P70" i="5"/>
  <c r="O70" i="5"/>
  <c r="N70" i="5"/>
  <c r="M70" i="5"/>
  <c r="L70" i="5"/>
  <c r="K70" i="5"/>
  <c r="J70" i="5"/>
  <c r="I70" i="5"/>
  <c r="H70" i="5"/>
  <c r="P69" i="5"/>
  <c r="O69" i="5"/>
  <c r="N69" i="5"/>
  <c r="M69" i="5"/>
  <c r="L69" i="5"/>
  <c r="K69" i="5"/>
  <c r="J69" i="5"/>
  <c r="I69" i="5"/>
  <c r="H69" i="5"/>
  <c r="P68" i="5"/>
  <c r="O68" i="5"/>
  <c r="N68" i="5"/>
  <c r="M68" i="5"/>
  <c r="L68" i="5"/>
  <c r="K68" i="5"/>
  <c r="J68" i="5"/>
  <c r="I68" i="5"/>
  <c r="H68" i="5"/>
  <c r="P67" i="5"/>
  <c r="O67" i="5"/>
  <c r="N67" i="5"/>
  <c r="M67" i="5"/>
  <c r="L67" i="5"/>
  <c r="K67" i="5"/>
  <c r="J67" i="5"/>
  <c r="I67" i="5"/>
  <c r="H67" i="5"/>
  <c r="P66" i="5"/>
  <c r="O66" i="5"/>
  <c r="N66" i="5"/>
  <c r="M66" i="5"/>
  <c r="L66" i="5"/>
  <c r="K66" i="5"/>
  <c r="J66" i="5"/>
  <c r="I66" i="5"/>
  <c r="H66" i="5"/>
  <c r="P65" i="5"/>
  <c r="O65" i="5"/>
  <c r="N65" i="5"/>
  <c r="M65" i="5"/>
  <c r="L65" i="5"/>
  <c r="K65" i="5"/>
  <c r="J65" i="5"/>
  <c r="I65" i="5"/>
  <c r="H65" i="5"/>
  <c r="P64" i="5"/>
  <c r="O64" i="5"/>
  <c r="N64" i="5"/>
  <c r="M64" i="5"/>
  <c r="L64" i="5"/>
  <c r="K64" i="5"/>
  <c r="J64" i="5"/>
  <c r="I64" i="5"/>
  <c r="H64" i="5"/>
  <c r="P63" i="5"/>
  <c r="O63" i="5"/>
  <c r="N63" i="5"/>
  <c r="M63" i="5"/>
  <c r="L63" i="5"/>
  <c r="K63" i="5"/>
  <c r="J63" i="5"/>
  <c r="I63" i="5"/>
  <c r="H63" i="5"/>
  <c r="P62" i="5"/>
  <c r="O62" i="5"/>
  <c r="N62" i="5"/>
  <c r="M62" i="5"/>
  <c r="L62" i="5"/>
  <c r="K62" i="5"/>
  <c r="J62" i="5"/>
  <c r="I62" i="5"/>
  <c r="H62" i="5"/>
  <c r="P61" i="5"/>
  <c r="O61" i="5"/>
  <c r="N61" i="5"/>
  <c r="M61" i="5"/>
  <c r="L61" i="5"/>
  <c r="K61" i="5"/>
  <c r="J61" i="5"/>
  <c r="I61" i="5"/>
  <c r="H61" i="5"/>
  <c r="P60" i="5"/>
  <c r="O60" i="5"/>
  <c r="N60" i="5"/>
  <c r="M60" i="5"/>
  <c r="L60" i="5"/>
  <c r="K60" i="5"/>
  <c r="J60" i="5"/>
  <c r="I60" i="5"/>
  <c r="H60" i="5"/>
  <c r="P59" i="5"/>
  <c r="O59" i="5"/>
  <c r="N59" i="5"/>
  <c r="M59" i="5"/>
  <c r="L59" i="5"/>
  <c r="K59" i="5"/>
  <c r="J59" i="5"/>
  <c r="I59" i="5"/>
  <c r="H59" i="5"/>
  <c r="P58" i="5"/>
  <c r="O58" i="5"/>
  <c r="N58" i="5"/>
  <c r="M58" i="5"/>
  <c r="L58" i="5"/>
  <c r="K58" i="5"/>
  <c r="J58" i="5"/>
  <c r="I58" i="5"/>
  <c r="H58" i="5"/>
  <c r="P57" i="5"/>
  <c r="O57" i="5"/>
  <c r="N57" i="5"/>
  <c r="M57" i="5"/>
  <c r="L57" i="5"/>
  <c r="K57" i="5"/>
  <c r="J57" i="5"/>
  <c r="I57" i="5"/>
  <c r="H57" i="5"/>
  <c r="P56" i="5"/>
  <c r="O56" i="5"/>
  <c r="N56" i="5"/>
  <c r="M56" i="5"/>
  <c r="L56" i="5"/>
  <c r="K56" i="5"/>
  <c r="J56" i="5"/>
  <c r="I56" i="5"/>
  <c r="H56" i="5"/>
  <c r="P55" i="5"/>
  <c r="O55" i="5"/>
  <c r="N55" i="5"/>
  <c r="M55" i="5"/>
  <c r="L55" i="5"/>
  <c r="K55" i="5"/>
  <c r="I55" i="5"/>
  <c r="H55" i="5"/>
  <c r="P54" i="5"/>
  <c r="O54" i="5"/>
  <c r="N54" i="5"/>
  <c r="M54" i="5"/>
  <c r="L54" i="5"/>
  <c r="K54" i="5"/>
  <c r="J54" i="5"/>
  <c r="I54" i="5"/>
  <c r="G13" i="6"/>
  <c r="G14" i="6"/>
  <c r="G15" i="6"/>
  <c r="G16" i="6"/>
  <c r="F13" i="6"/>
  <c r="F14" i="6"/>
  <c r="F15" i="6"/>
  <c r="F16" i="6"/>
  <c r="E13" i="6"/>
  <c r="E14" i="6"/>
  <c r="E15" i="6"/>
  <c r="E16" i="6"/>
  <c r="I442" i="8" l="1"/>
  <c r="I441" i="8"/>
  <c r="I349" i="8"/>
  <c r="I301" i="8"/>
  <c r="I350" i="8"/>
  <c r="I302" i="8"/>
  <c r="I393" i="8"/>
  <c r="I394" i="8"/>
  <c r="I351" i="8"/>
  <c r="I303" i="8"/>
  <c r="I254" i="8"/>
  <c r="I253" i="8"/>
  <c r="I255" i="8"/>
  <c r="C10" i="3"/>
  <c r="C11" i="3"/>
  <c r="C12" i="3"/>
  <c r="E17" i="6"/>
  <c r="F17" i="6"/>
  <c r="G17"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tc={6659003E-3DAC-3E4F-BC1A-29050687F555}</author>
    <author>tc={2FF9C235-9C4B-1043-BE2B-4F23D214E6BA}</author>
    <author>tc={A3F2592D-F973-D649-BA61-9F8DA7A85709}</author>
    <author>tc={0918EDFB-655C-314E-8201-A9A33DF0902E}</author>
    <author>tc={7C285356-AB62-6F48-B792-E0AEFA7E2DCF}</author>
    <author>tc={FE1959FE-4954-644A-B97E-DF1945033F37}</author>
    <author>tc={4D4344AE-5091-5945-BA05-8FA32EB9A6CF}</author>
  </authors>
  <commentList>
    <comment ref="C178" authorId="0" shapeId="0" xr:uid="{6659003E-3DAC-3E4F-BC1A-29050687F555}">
      <text>
        <t>[Threaded comment]
Your version of Excel allows you to read this threaded comment; however, any edits to it will get removed if the file is opened in a newer version of Excel. Learn more: https://go.microsoft.com/fwlink/?linkid=870924
Comment:
    Nothing to add here, automatically filled in from "audit details" worksheet</t>
      </text>
    </comment>
    <comment ref="C201" authorId="1" shapeId="0" xr:uid="{2FF9C235-9C4B-1043-BE2B-4F23D214E6BA}">
      <text>
        <t>[Threaded comment]
Your version of Excel allows you to read this threaded comment; however, any edits to it will get removed if the file is opened in a newer version of Excel. Learn more: https://go.microsoft.com/fwlink/?linkid=870924
Comment:
    Nothing to add here. The cell is automatically filled in from the Findings Summary worksheet.</t>
      </text>
    </comment>
    <comment ref="C211" authorId="2" shapeId="0" xr:uid="{A3F2592D-F973-D649-BA61-9F8DA7A85709}">
      <text>
        <t>[Threaded comment]
Your version of Excel allows you to read this threaded comment; however, any edits to it will get removed if the file is opened in a newer version of Excel. Learn more: https://go.microsoft.com/fwlink/?linkid=870924
Comment:
    Nothing to add here. The cell is automatically filled in from the Findings Summary worksheet.</t>
      </text>
    </comment>
    <comment ref="C217" authorId="3" shapeId="0" xr:uid="{0918EDFB-655C-314E-8201-A9A33DF0902E}">
      <text>
        <t>[Threaded comment]
Your version of Excel allows you to read this threaded comment; however, any edits to it will get removed if the file is opened in a newer version of Excel. Learn more: https://go.microsoft.com/fwlink/?linkid=870924
Comment:
    Nothing to add here. The cell is automatically filled in from the Findings Summary worksheet.</t>
      </text>
    </comment>
    <comment ref="C223" authorId="4" shapeId="0" xr:uid="{7C285356-AB62-6F48-B792-E0AEFA7E2DCF}">
      <text>
        <t>[Threaded comment]
Your version of Excel allows you to read this threaded comment; however, any edits to it will get removed if the file is opened in a newer version of Excel. Learn more: https://go.microsoft.com/fwlink/?linkid=870924
Comment:
    Nothing to add here. The cell is automatically filled in from the Findings Summary worksheet.</t>
      </text>
    </comment>
    <comment ref="C229" authorId="5" shapeId="0" xr:uid="{FE1959FE-4954-644A-B97E-DF1945033F37}">
      <text>
        <t>[Threaded comment]
Your version of Excel allows you to read this threaded comment; however, any edits to it will get removed if the file is opened in a newer version of Excel. Learn more: https://go.microsoft.com/fwlink/?linkid=870924
Comment:
    Nothing to add here. The cell is automatically filled in from the Findings Summary worksheet.</t>
      </text>
    </comment>
    <comment ref="C235" authorId="6" shapeId="0" xr:uid="{4D4344AE-5091-5945-BA05-8FA32EB9A6CF}">
      <text>
        <t>[Threaded comment]
Your version of Excel allows you to read this threaded comment; however, any edits to it will get removed if the file is opened in a newer version of Excel. Learn more: https://go.microsoft.com/fwlink/?linkid=870924
Comment:
    Nothing to add here. The cell is automatically filled in from the Findings Summary worksheet.</t>
      </text>
    </comment>
  </commentList>
</comments>
</file>

<file path=xl/sharedStrings.xml><?xml version="1.0" encoding="utf-8"?>
<sst xmlns="http://schemas.openxmlformats.org/spreadsheetml/2006/main" count="4074" uniqueCount="1511">
  <si>
    <t xml:space="preserve">
- Audit grid-</t>
  </si>
  <si>
    <t>Global Workplace Standard for Mica Processors
- Audit grid -</t>
  </si>
  <si>
    <t>DISCLAIMER</t>
  </si>
  <si>
    <t>The present audit grid is a tool developed by the Responsible Mica Initiative (RMI) with the support of Elevate, an international audit and consulting firm.</t>
  </si>
  <si>
    <t>It is based on the Global Workplace Standard for Mica Processors jointly developed by the Responsible Mica Initiative and the Responsible Minerals Initiative of the Responsible Business Alliance.</t>
  </si>
  <si>
    <t>The present audit grid is a tool made publicly available to all to carry out audits of mica processors in all countries.</t>
  </si>
  <si>
    <t>Any user of this audit grid agrees that under no circumstances, the Responsible Mica Initiative nor any of the organization quoted above has control over who uses the audit grid, for which purpose and under which conditions.</t>
  </si>
  <si>
    <t>The Responsible Mica Initiative disclaims all liability for damages resulting from the use of the audit grid to the fullest extent possible.</t>
  </si>
  <si>
    <t>On its side, the Responsible Mica Initiative uses this audit grid during audits of processors that joined RMI as members and which have been declared eligible to a third-party audit at the end of the first year after joining.</t>
  </si>
  <si>
    <t>As well, RMI is using the audit grid as a basis for the online self-assessment tool which is made available to all processors members of RMI.</t>
  </si>
  <si>
    <t>The use of this audit grid by the Responsible Mica Initiative does not lead to any certification nor does it determine that material at the company is 'child-labor free' or is otherwise free of human rights abuses in the supply chain.</t>
  </si>
  <si>
    <t>VERSION</t>
  </si>
  <si>
    <t>Original publication</t>
  </si>
  <si>
    <t>Version</t>
  </si>
  <si>
    <t>6.0</t>
  </si>
  <si>
    <t>Revision date</t>
  </si>
  <si>
    <t>INSTRUCTIONS</t>
  </si>
  <si>
    <t>The worksheets to be filled in are:</t>
  </si>
  <si>
    <t>- Audit details (with all details related to the auditee and the audit),</t>
  </si>
  <si>
    <t>- Findings summary (with the key outcomes of the audit)</t>
  </si>
  <si>
    <t>- Audit grid (with all findings identified during the audit, as well as corrective actions proposed to correct gaps).</t>
  </si>
  <si>
    <t>- Auditing agency logo: please add the auditing agency logo in the frame by inserting an image and sliding it into the frame.</t>
  </si>
  <si>
    <t>- Audit report: only orange cells need to be filled in manually. All other cells are automatically filled in.</t>
  </si>
  <si>
    <t>- Wage information are to be updated by the Responsible Mica Initiative when relevant.</t>
  </si>
  <si>
    <t>'Audit outcomes' and 'CAP follow up' worksheets are automatically filled in. Their purpose is to give a rapide overview of the outcomes of the audit, and where the auditee stands with regards to the implementation of corrective actions.</t>
  </si>
  <si>
    <t>PRINTING INSTRUCTIONS OF THE AUDIT REPORT</t>
  </si>
  <si>
    <t>Save this file before printing</t>
  </si>
  <si>
    <t>Go to the "Audit report" worksheet</t>
  </si>
  <si>
    <t>Fo to File &gt; Print &gt; Save as PDF</t>
  </si>
  <si>
    <t>Select a location on your disk and save the report in PDF</t>
  </si>
  <si>
    <t>Global Workplace Standard for Mica Processors
- Audit details -</t>
  </si>
  <si>
    <t>AUDIT DETAILS</t>
  </si>
  <si>
    <t>Date of the audit</t>
  </si>
  <si>
    <t>Company's name</t>
  </si>
  <si>
    <t>Representative of the audited company</t>
  </si>
  <si>
    <t>NAME Forename</t>
  </si>
  <si>
    <t>In local language if relevant</t>
  </si>
  <si>
    <t>Site location (accurate address)</t>
  </si>
  <si>
    <t>Site location</t>
  </si>
  <si>
    <t>Site name</t>
  </si>
  <si>
    <t>Parent company name</t>
  </si>
  <si>
    <t>In case site name (G14) is different from processor's name (G11) and/or parent company name (G16), please explain administrative and/or commercial relationship between them, and back up with the necessary supporting document(s)</t>
  </si>
  <si>
    <t>Disclosure of administrative and/or commercial relationship between processor, site, and parent company name (optional, only if relevant)</t>
  </si>
  <si>
    <t>Company's main activities</t>
  </si>
  <si>
    <t>Main activities of the audited company (e.g. supplying processed mica such as mica flakes or mica built-up, …)</t>
  </si>
  <si>
    <t>Audit scope (processor's site)</t>
  </si>
  <si>
    <t>Factory and immediate premises, dormitories, warehouse, offices, other relevant places</t>
  </si>
  <si>
    <t>Audit scope (standard)</t>
  </si>
  <si>
    <t>X</t>
  </si>
  <si>
    <t>Environment</t>
  </si>
  <si>
    <t>Social</t>
  </si>
  <si>
    <t>OHS</t>
  </si>
  <si>
    <t>Governance</t>
  </si>
  <si>
    <t>Due diligence</t>
  </si>
  <si>
    <t>Audit type</t>
  </si>
  <si>
    <t>Not announced</t>
  </si>
  <si>
    <t>Announced</t>
  </si>
  <si>
    <t>Organization(s) ordering the audit</t>
  </si>
  <si>
    <t>Either Responsible Mica Initiative OR Multiple Organizations</t>
  </si>
  <si>
    <t>Auditing company</t>
  </si>
  <si>
    <t>Name of the auditing company</t>
  </si>
  <si>
    <t>Audit team</t>
  </si>
  <si>
    <t>Lead</t>
  </si>
  <si>
    <t>Other teammates</t>
  </si>
  <si>
    <t>NAME(s) Forename(s)</t>
  </si>
  <si>
    <t>Mandays</t>
  </si>
  <si>
    <t>(enter a figure here)</t>
  </si>
  <si>
    <t>Auditee details</t>
  </si>
  <si>
    <t>Address</t>
  </si>
  <si>
    <t>City</t>
  </si>
  <si>
    <t>Country</t>
  </si>
  <si>
    <t>Contact name</t>
  </si>
  <si>
    <t>Contact phone</t>
  </si>
  <si>
    <t>Contact email</t>
  </si>
  <si>
    <t>Factory 1</t>
  </si>
  <si>
    <t>Factory 2</t>
  </si>
  <si>
    <t>…</t>
  </si>
  <si>
    <t>Offices</t>
  </si>
  <si>
    <t>Global Workplace Standard for Mica Processors
- Summary of findings -</t>
  </si>
  <si>
    <t>SUMMARY OF FINDINGS</t>
  </si>
  <si>
    <t>Positive observations (max. 10 lines)</t>
  </si>
  <si>
    <t>Enter here a summary of the key findings that you estimate positive regarding the implementation of the Global Workplace Standard for Mica Processors.</t>
  </si>
  <si>
    <t>Global compliance rates (Not applicable criteria were excluded from the calculation</t>
  </si>
  <si>
    <t>Areas for Improvements (max 5. lines per component)</t>
  </si>
  <si>
    <t>Enter here a summary of the key findings regarding the Environment component.</t>
  </si>
  <si>
    <t>Occupational Health &amp; Safety</t>
  </si>
  <si>
    <t>Enter here a summary of the key findings regarding the OHS component.</t>
  </si>
  <si>
    <t>Enter here a summary of the key findings regarding the Social component.</t>
  </si>
  <si>
    <t>Enter here a summary of the key findings regarding the Governance component.</t>
  </si>
  <si>
    <t>Supply Chain Due Diligence</t>
  </si>
  <si>
    <t xml:space="preserve">Enter here a summary of the key findings regarding the Supply Chain Due Diligence component.	</t>
  </si>
  <si>
    <t>Others</t>
  </si>
  <si>
    <t>Enter here a summary of the key findings regarding any elemens you would judge relevant.</t>
  </si>
  <si>
    <t>AUDIT GRID</t>
  </si>
  <si>
    <t>How was Evidence Verified (Select all that apply)</t>
  </si>
  <si>
    <t>RMI code</t>
  </si>
  <si>
    <t>Standard code</t>
  </si>
  <si>
    <t>Criteria category</t>
  </si>
  <si>
    <t>Sub-category</t>
  </si>
  <si>
    <t>Description</t>
  </si>
  <si>
    <t>Auditor Guidance</t>
  </si>
  <si>
    <t>Renewal Frequency/NOC License &amp; other statutory compliance</t>
  </si>
  <si>
    <t>Permissible Limit
(figure + unit)</t>
  </si>
  <si>
    <t>Categorization</t>
  </si>
  <si>
    <t>Audit outcome
In case of "N/A", please state why in Comments</t>
  </si>
  <si>
    <t>Document</t>
  </si>
  <si>
    <t xml:space="preserve"> Facility Tour</t>
  </si>
  <si>
    <t xml:space="preserve"> Worker Interview</t>
  </si>
  <si>
    <t xml:space="preserve"> Management Interview</t>
  </si>
  <si>
    <t>Comment</t>
  </si>
  <si>
    <t>Corrective Action(s) - CA</t>
  </si>
  <si>
    <t>Timeframe to implement corrective action(s)</t>
  </si>
  <si>
    <t xml:space="preserve">Remarks of management on gaps </t>
  </si>
  <si>
    <t>Current status</t>
  </si>
  <si>
    <t>ENV-LC-1</t>
  </si>
  <si>
    <t>1.1.1</t>
  </si>
  <si>
    <t xml:space="preserve">ENVIRONMENT </t>
  </si>
  <si>
    <t>Legal compliance</t>
  </si>
  <si>
    <t>The processor has identified all applicable environmental permitting and regulatory requirements at the national, regional, state and local levels.</t>
  </si>
  <si>
    <t>Relevant clearances, permits and authorizations</t>
  </si>
  <si>
    <t>Major</t>
  </si>
  <si>
    <t>N/A</t>
  </si>
  <si>
    <t>ENV-LC-2</t>
  </si>
  <si>
    <t>1.1.2</t>
  </si>
  <si>
    <t>The processor has obtained all applicable environmental permits and authorizations.</t>
  </si>
  <si>
    <t>ENV-LC-3</t>
  </si>
  <si>
    <t>1.1.3</t>
  </si>
  <si>
    <t>The processor has maintained documentation to demonstrate on-going compliance with all applicable environmental permitting and regulatory requirements.</t>
  </si>
  <si>
    <t>Relevant documentation</t>
  </si>
  <si>
    <t>ENV-LC-4</t>
  </si>
  <si>
    <t>1.1.4</t>
  </si>
  <si>
    <t>The processor has maintained documentation concerning any legal enforcement actions/lawsuits involving the processor and corrective actions/resolution of such actions.</t>
  </si>
  <si>
    <t>Minor</t>
  </si>
  <si>
    <t>ENV-LC-5</t>
  </si>
  <si>
    <t>1.1.5</t>
  </si>
  <si>
    <t>Where this standard conflicts or is not consistent with permitting and regulatory requirements at the national, regional, state and local levels, the processor complies with the legal requirements as a minimum.</t>
  </si>
  <si>
    <t>ENV-EM-1</t>
  </si>
  <si>
    <t>1.2.1</t>
  </si>
  <si>
    <t>Environmental management</t>
  </si>
  <si>
    <t>The processor has a formal and documented system for identifying and managing environmental issues and impacts at the operating site.</t>
  </si>
  <si>
    <t>ENV-EM-2</t>
  </si>
  <si>
    <t>The processor has ensured that personnel with environmental management responsibilties have/maintain relevant training and education related to their duties</t>
  </si>
  <si>
    <t>ENV-TE-1</t>
  </si>
  <si>
    <t>1.3.1</t>
  </si>
  <si>
    <t>Technical Environmental Data and Supporting Information</t>
  </si>
  <si>
    <t>Technical environmental information relied on by a processor must be produced through means that are credible, reliable and valid for the specific purpose.  For example, engineering calculations must be performed by qualified engineers and laboratory analyses must be done by qualified labs. 
 Note : A processor's in-house laboratory may be acceptable if properly accredited by regulatory authorities and/or follows relevant analytical, QA/QC and equipment calibration procedures.</t>
  </si>
  <si>
    <t>Relevant demonstration</t>
  </si>
  <si>
    <t>ENV-AE-1</t>
  </si>
  <si>
    <t>1.4.1</t>
  </si>
  <si>
    <t>Air Emissions (other than GHG)</t>
  </si>
  <si>
    <t>For fixed (stationary) emissions sources, the processor has developed and documented an inventory of the emissions sources and types, including a baseline against which it measures reductions.</t>
  </si>
  <si>
    <t>Relevant inventory</t>
  </si>
  <si>
    <t>ENV-AE-2</t>
  </si>
  <si>
    <t>1.4.2</t>
  </si>
  <si>
    <t>For fixed (stationary) emissions sources, the processor has determined permitting and emissions controls requirements.</t>
  </si>
  <si>
    <t>ENV-AE-3</t>
  </si>
  <si>
    <t>1.4.3</t>
  </si>
  <si>
    <t>For fixed (stationary) emissions sources, the processor has installed, operates and maintains emissions control equipment, and prohibits bypassing emissions control equipment in accordance with manufacturer specifications.</t>
  </si>
  <si>
    <t>Relevant equipment and installation</t>
  </si>
  <si>
    <t>ENV-AE-4</t>
  </si>
  <si>
    <t>1.4.4</t>
  </si>
  <si>
    <t>For fixed (stationary) emissions sources, the processor has conducted and documented inspections and maintenance of the control equipment, including monitoring equipment calibration in accordance with manufacturer specifications.</t>
  </si>
  <si>
    <t>Relevant inspection and maintenance plan</t>
  </si>
  <si>
    <t>ENV-AE-5</t>
  </si>
  <si>
    <t>1.4.5</t>
  </si>
  <si>
    <t>For fixed (stationary) emissions sources, the processor has developed a documented emissions reduction plan in relation to the baseline.</t>
  </si>
  <si>
    <t>ENV-AE-6</t>
  </si>
  <si>
    <t>1.4.6</t>
  </si>
  <si>
    <t>For mobile emissions sources owned or operated by the processor, the processor has determined and uses the fuel type for each source in accordance with manufacturer specifications, including a baseline against which it measures reductions.</t>
  </si>
  <si>
    <t>ENV-AE-7</t>
  </si>
  <si>
    <t>1.4.7</t>
  </si>
  <si>
    <t>For mobile emissions sources owned or operated by the processor, the processor has operated and maintains the equipment in accordance with manufacturer specifications and has not bypassed emissions control equipment.</t>
  </si>
  <si>
    <t>ENV-AE-8</t>
  </si>
  <si>
    <t>1.4.8</t>
  </si>
  <si>
    <t>For mobile emissions sources owned or operated by the processor, the processor has developed a documented emissions reduction plan in relation to the baseline.</t>
  </si>
  <si>
    <t>ENV-GHG-1</t>
  </si>
  <si>
    <t>1.5.1</t>
  </si>
  <si>
    <t xml:space="preserve">Greenhouse Gas (GHG) Emissions  </t>
  </si>
  <si>
    <t>The processor has determined which Scope (1 – direct emissions 2 – emissions from purchased energy, and/or 3 – emissions from suppliers) GHG emissions it includes in its program.</t>
  </si>
  <si>
    <t>ENV-GHG-2</t>
  </si>
  <si>
    <t>1.5.2</t>
  </si>
  <si>
    <t>The processor has quantified and documented a CO2 emissions baseline.</t>
  </si>
  <si>
    <t>ENV-GHG-3</t>
  </si>
  <si>
    <t>1.5.3</t>
  </si>
  <si>
    <t>The processor has established reduction targets for the identified Scope(s).</t>
  </si>
  <si>
    <t>ENV-GHG-4</t>
  </si>
  <si>
    <t>1.5.4</t>
  </si>
  <si>
    <t>The processor has disclosed CO2 equivalent emissions in line with established international reporting protocols (e.g. Intergovernmental Panel on Climate Change or GHG Protocol).</t>
  </si>
  <si>
    <t>ENV-NOI-1</t>
  </si>
  <si>
    <t>1.6.1</t>
  </si>
  <si>
    <t>Noise</t>
  </si>
  <si>
    <t>The processor has assessed/measured noise levels at the property boundary to determine potential impact to neighboring land uses, including a baseline against which it measures reductions.</t>
  </si>
  <si>
    <t>ENV-NOI-2</t>
  </si>
  <si>
    <t>1.6.2</t>
  </si>
  <si>
    <t>The processor has implemented noise abatement controls in accordance with applicable requirements.</t>
  </si>
  <si>
    <t>ENV-NOI-3</t>
  </si>
  <si>
    <t>1.6.3</t>
  </si>
  <si>
    <t>The processor has means in place to ensure noise standards are not exceeded as appliable to the appropriate area classification/type.</t>
  </si>
  <si>
    <t>ENV-NOI-4</t>
  </si>
  <si>
    <t>1.6.4</t>
  </si>
  <si>
    <t>The processor has developed a documented noise reduction plan in relation to the baseline.</t>
  </si>
  <si>
    <t>ENV-EC-1</t>
  </si>
  <si>
    <t>1.7.1</t>
  </si>
  <si>
    <t>Energy Consumption</t>
  </si>
  <si>
    <t>The processor has means in place to measure its energy consumption, including a baseline against which it measures reductions.</t>
  </si>
  <si>
    <t>ENV-EC-2</t>
  </si>
  <si>
    <t>1.7.2</t>
  </si>
  <si>
    <t>The processor has identified, implemented and quantified energy efficiency improvements.</t>
  </si>
  <si>
    <t>ENV-EC-3</t>
  </si>
  <si>
    <t>1.7.3</t>
  </si>
  <si>
    <t>The processor has investigated opportunities for non-fossil fuel energy sources.</t>
  </si>
  <si>
    <t>ENV-EC-4</t>
  </si>
  <si>
    <t>1.7.4</t>
  </si>
  <si>
    <t>Where possible, the processor has increased use of renewable energy to reduce total energy consumption and/or energy intensity.</t>
  </si>
  <si>
    <t>ENV-FW-1</t>
  </si>
  <si>
    <t>1.8.1</t>
  </si>
  <si>
    <t>Freshwater Management and Conservation</t>
  </si>
  <si>
    <t>The processor has conducted and documented an assessment of water use impacts.</t>
  </si>
  <si>
    <t>ENV-FW-2</t>
  </si>
  <si>
    <t>1.8.2</t>
  </si>
  <si>
    <t>The processor has obtained freshwater use or withdrawal authorization where necessary.</t>
  </si>
  <si>
    <t>ENV-FW-3</t>
  </si>
  <si>
    <t>1.8.3</t>
  </si>
  <si>
    <t>The processor has implemented measures to ensure that water consumption does not restrict availability/access for other water users.</t>
  </si>
  <si>
    <t>ENV-FW-4</t>
  </si>
  <si>
    <t>The processor has evaluated measures to ensure that water consumption does not reduce the range and populations of fauna and flora in the area of the site / facility.</t>
  </si>
  <si>
    <t>ENV-FW-5</t>
  </si>
  <si>
    <t>1.8.4</t>
  </si>
  <si>
    <t>The processor has evaluated opportunities to reduce freshwater use, including increasing water reuse/recycling where practical.</t>
  </si>
  <si>
    <t>ENV-FW-6</t>
  </si>
  <si>
    <t>1.8.5</t>
  </si>
  <si>
    <t>The processor has developed a documented water use reduction plan in relation to the baseline.</t>
  </si>
  <si>
    <t>ENV-WW-1</t>
  </si>
  <si>
    <t>1.9.1</t>
  </si>
  <si>
    <t>Wastewater Discharges</t>
  </si>
  <si>
    <t>The processor has developed a documented inventory of wastewater sources and types, including a baseline against which it measures reductions.</t>
  </si>
  <si>
    <t>ENV-WW-2</t>
  </si>
  <si>
    <t>1.9.2</t>
  </si>
  <si>
    <t>The processor has determined permitting, authorizations and wastewater discharge controls/treatment requirements.</t>
  </si>
  <si>
    <t>ENV-WW-3</t>
  </si>
  <si>
    <t>1.9.3</t>
  </si>
  <si>
    <t>The processor has installed, operates and maintains wastewater discharge control/treatment equipment in accordance with manufacturer specifications.</t>
  </si>
  <si>
    <t>ENV-WW-4</t>
  </si>
  <si>
    <t>1.9.4</t>
  </si>
  <si>
    <t>The processor has prohibited bypassing control/treatment equipment.</t>
  </si>
  <si>
    <t>ENV-WW-5</t>
  </si>
  <si>
    <t>1.9.5</t>
  </si>
  <si>
    <t>The processor has conducted and documented inspections and maintenance of the control/treatment equipment in accordance with manufacturer specifications, including monitoring and laboratory measurement equipment calibration.</t>
  </si>
  <si>
    <t>ENV-WW-6</t>
  </si>
  <si>
    <t>1.9.6</t>
  </si>
  <si>
    <t>The processor has developed a documented discharge reduction plan in relation to the baseline.</t>
  </si>
  <si>
    <t>ENV-ERO-1</t>
  </si>
  <si>
    <t>1.10.1</t>
  </si>
  <si>
    <t>Soil Erosion Management</t>
  </si>
  <si>
    <t>The processor periodically evaluates erosion for its operations, especially when evaluating new construction or soil-disturbing work.</t>
  </si>
  <si>
    <t>ENV-ERO-2</t>
  </si>
  <si>
    <t>1.10.2</t>
  </si>
  <si>
    <t>The processor implements soil erosion controls where needed based on the site assessment and inspections.</t>
  </si>
  <si>
    <t>ENV-WM-1</t>
  </si>
  <si>
    <t>1.11.1</t>
  </si>
  <si>
    <t>Waste Management</t>
  </si>
  <si>
    <t>The processor has developed and documented an inventory of waste sources, types and current disposal/treatment locations and methods, including a baseline against which it measures reductions.</t>
  </si>
  <si>
    <t>ENV-WM-2</t>
  </si>
  <si>
    <t>1.11.2</t>
  </si>
  <si>
    <t>The processor has obtained waste management authorization or registrations where necessary.</t>
  </si>
  <si>
    <t>ENV-WM-3</t>
  </si>
  <si>
    <t>1.11.3</t>
  </si>
  <si>
    <t>The processor has implemented a waste management system that includes a commitment to the ‘waste hierarchy’ and is applicable to all waste types (hazardous, non-hazardous and inert).</t>
  </si>
  <si>
    <t>ENV-WM-4</t>
  </si>
  <si>
    <t>1.11.4</t>
  </si>
  <si>
    <t>The processor has used authorized waste management vendors for waste transportation, treatment and disposal.</t>
  </si>
  <si>
    <t>ENV-WM-5</t>
  </si>
  <si>
    <t>1.11.5</t>
  </si>
  <si>
    <t>The processor has maintained documentation of all off-site waste management activities.</t>
  </si>
  <si>
    <t>ENV-WM-6</t>
  </si>
  <si>
    <t>1.11.6</t>
  </si>
  <si>
    <t>The processor has separated waste types during on-site accumulation, especially wastes that are incompatible (i.e., create a chemical reaction when mixed that result in heat, flame or gas).</t>
  </si>
  <si>
    <t>ENV-WM-7</t>
  </si>
  <si>
    <t>1.11.7</t>
  </si>
  <si>
    <t>The processor has stored wastes in containers that are in good condition, compatible with the wastes stored and labeled in the appropriate language(s) for the work force.</t>
  </si>
  <si>
    <t>ENV-WM-8</t>
  </si>
  <si>
    <t>1.11.8</t>
  </si>
  <si>
    <t>The processor has conducted and documented regular inspections of waste generation, accumulation and management areas.</t>
  </si>
  <si>
    <t>ENV-WM-9</t>
  </si>
  <si>
    <t>1.11.9</t>
  </si>
  <si>
    <t>The processor has minimized the amount of time waste is accumulated on-site before it is shipped to off-site treatment/disposal.</t>
  </si>
  <si>
    <t>ENV-WM-10</t>
  </si>
  <si>
    <t>1.11.10</t>
  </si>
  <si>
    <t>The processor has developed a documented waste reduction plan in relation to the baseline.</t>
  </si>
  <si>
    <t>ENV-BIOD-1</t>
  </si>
  <si>
    <t>1.12.1</t>
  </si>
  <si>
    <t>Biodiversity, Forests and Protected Areas</t>
  </si>
  <si>
    <t>The processor does not use, operate or encroach on protected areas such as forests, wildlife preserves/management areas, areas of cultural or historical significance.</t>
  </si>
  <si>
    <t>ZT</t>
  </si>
  <si>
    <t>ENV-BIOD-2</t>
  </si>
  <si>
    <t>1.12.2</t>
  </si>
  <si>
    <t>The processor maintains a buffer area between its operations and any protected areas/land to which it may be adjacent.</t>
  </si>
  <si>
    <t>ENV-BIOD-3</t>
  </si>
  <si>
    <t>1.12.3</t>
  </si>
  <si>
    <t>The processor maintains a buffer area between its operations and any indigenous peoples’ lands for settlements.</t>
  </si>
  <si>
    <t>ENV-BIOD-4</t>
  </si>
  <si>
    <t>1.12.4</t>
  </si>
  <si>
    <t>The processor implements biodiversity restoration activities on abandoned lands.</t>
  </si>
  <si>
    <t>ENV-CHEM-1</t>
  </si>
  <si>
    <t>1.13.1</t>
  </si>
  <si>
    <t>Chemical/Fuel Storage Tanks/Containers</t>
  </si>
  <si>
    <t>The processor has an updated written inventory of all aboveground and underground storage tanks on site, including the operational status, chemical stored and indication of spill prevention mechanisms.</t>
  </si>
  <si>
    <t>ENV-CHEM-2</t>
  </si>
  <si>
    <t>1.13.2</t>
  </si>
  <si>
    <t>The processor has an updated written inventory of all aboveground and underground storage containers (such as drums, totes, etc.) on site, including the operational status, chemical stored and indication of spill prevention mechanisms.</t>
  </si>
  <si>
    <t>ENV-CHEM-3</t>
  </si>
  <si>
    <t>1.13.3</t>
  </si>
  <si>
    <t>The processor has labeled or marked tanks and containers with the contents, hazards and operational status (if out of service, empty or unused).</t>
  </si>
  <si>
    <t>ENV-CHEM-4</t>
  </si>
  <si>
    <t>1.13.4</t>
  </si>
  <si>
    <t>The processor has procedures and/or engineering controls to prevent the overfill of tanks.</t>
  </si>
  <si>
    <t>ENV-CHEM-5</t>
  </si>
  <si>
    <t>1.13.5</t>
  </si>
  <si>
    <t>The processor has procedures and/or engineering controls to capture and minimize the spread of any spills including from loading/unloading areas.</t>
  </si>
  <si>
    <t>ENV-CHEM-6</t>
  </si>
  <si>
    <t>1.13.6</t>
  </si>
  <si>
    <t>The processor conducts routine formal and informal inspections of all tanks, associated piping, valves and flanges and alarms.</t>
  </si>
  <si>
    <t>ENV-CHEM-7</t>
  </si>
  <si>
    <t>1.13.7</t>
  </si>
  <si>
    <t>The processor permanently disconnects and removes from service tanks that are no longer needed or intended to be used.</t>
  </si>
  <si>
    <t>ENV-CHEM-8</t>
  </si>
  <si>
    <t>1.13.8</t>
  </si>
  <si>
    <t>Tanks that are temporarily out of service are blind-flanged or disconnected from service piping.</t>
  </si>
  <si>
    <t>OHS-LC-1</t>
  </si>
  <si>
    <t>2.1.1</t>
  </si>
  <si>
    <t xml:space="preserve">OCCUPATIONAL HEALTH AND SAFETY </t>
  </si>
  <si>
    <t>Legal Compliance</t>
  </si>
  <si>
    <t>The processor has identified all applicable OHS requirements at the national, regional, state and local levels based on the number of workers at the site.</t>
  </si>
  <si>
    <t>OHS-LC-2</t>
  </si>
  <si>
    <t>2.1.2</t>
  </si>
  <si>
    <t>The processor has obtained all applicable OHS permits and authorizations.</t>
  </si>
  <si>
    <t>OHS-LC-3</t>
  </si>
  <si>
    <t>2.1.3</t>
  </si>
  <si>
    <t>The processor has maintained OHS documentation to demonstrate on-going compliance with all applicable permitting and regulatory requirements.</t>
  </si>
  <si>
    <t>OHS-LC-4</t>
  </si>
  <si>
    <t>2.1.4</t>
  </si>
  <si>
    <t>The processor has maintained documentation concerning any legal enforcement actions/lawsuits involving the processor.</t>
  </si>
  <si>
    <t>OHS-LC-5</t>
  </si>
  <si>
    <t>The processor has corrective actions/resolution of such legal enforcement actions/lawsuits</t>
  </si>
  <si>
    <t>OHS-LC-6</t>
  </si>
  <si>
    <t>2.1.5</t>
  </si>
  <si>
    <t xml:space="preserve">Where this standard conflicts or is not consistent with permitting and regulatory requirements at the national, regional, state and local levels, the processor complies with the legal requirements as a minimum.   </t>
  </si>
  <si>
    <t>OHS-MAN-1</t>
  </si>
  <si>
    <t>2.2.1</t>
  </si>
  <si>
    <t>Occupational Health and Safety Management</t>
  </si>
  <si>
    <t>The processor has a formal and documented system for identifying, managing and reducing OHS hazards at the operating site.</t>
  </si>
  <si>
    <t>OHS-MAN-2</t>
  </si>
  <si>
    <t>2.2.2</t>
  </si>
  <si>
    <t>The processor has a properly-qualified nurse or doctor covering all operating shifts where required by law.</t>
  </si>
  <si>
    <t>Relevant personnel</t>
  </si>
  <si>
    <t>OHS-MAN-3</t>
  </si>
  <si>
    <t>2.2.3</t>
  </si>
  <si>
    <t>The processor has employee rest areas where required by law.</t>
  </si>
  <si>
    <t>OHS-MAN-4</t>
  </si>
  <si>
    <t>2.2.4</t>
  </si>
  <si>
    <t xml:space="preserve">The processor has a Health and Safety Committee, comprised of management representatives and workers. Unless otherwise specified by law, at least one worker member(s) on the Committee shall be by recognized trade union(s) representative(s), if they choose to serve. In cases where the union(s) does not appoint a representative or the organization is not unionized, workers shall appoint a representative(s) as they deem appropriate. </t>
  </si>
  <si>
    <t>Relevant committee</t>
  </si>
  <si>
    <t>OHS-MAN-5</t>
  </si>
  <si>
    <t>The processor communicates the health and safety committee and its members appointed to all personnel in their workplace.</t>
  </si>
  <si>
    <t>Relevant communication evidences</t>
  </si>
  <si>
    <t>OHS-MAN-6</t>
  </si>
  <si>
    <t>The processor ensures that the health and safety Committee shall be trained and retrained periodically in order to be competently committed to continually improving the health and safety conditions in the workplace.</t>
  </si>
  <si>
    <t>Revelant documentation</t>
  </si>
  <si>
    <t>OHS-MAN-7</t>
  </si>
  <si>
    <t>The processor conducts formal, periodic occupational health and safety risk assessments to identify and then address current and potential health and safety hazards.</t>
  </si>
  <si>
    <t>OHS-MAN-8</t>
  </si>
  <si>
    <t xml:space="preserve"> The processor keeps all records of these assessments and corrective and preventive actions.</t>
  </si>
  <si>
    <t>OHS-MAN-9</t>
  </si>
  <si>
    <t>2.2.5</t>
  </si>
  <si>
    <t>The processor has a process to ensure personnel with OHS management responsibilities have/maintain relevant training and education related to their duties.</t>
  </si>
  <si>
    <t>OHS-HAZ-1</t>
  </si>
  <si>
    <t>2.3.1</t>
  </si>
  <si>
    <t>Hazard Identification</t>
  </si>
  <si>
    <t>The processor has identified and documented the OHS exposures – including industrial hygiene - to employees, contractors and visitors appropriate for the task, activities or purpose of the individual. Hazards may include:
- Chemical
- Biological,
- Physical,
- Electrical,
- Fire,
- Environmental (temperature, lighting, ventilation).</t>
  </si>
  <si>
    <t>OHS-HAZ-2</t>
  </si>
  <si>
    <t>2.3.2</t>
  </si>
  <si>
    <t>The hazard identification includes a gender-based approach where hazards encountered by women are specifically accounted for and addressed, such as (the list is not exhaustive):
- Physical hazards (sick building syndrome, dust exposure of pregnant women),
- Chemical hazards (exposure to solvents),
- Biological hazards,
- Psychological hazards.</t>
  </si>
  <si>
    <t>OHS-TECH-1</t>
  </si>
  <si>
    <t>2.4.1</t>
  </si>
  <si>
    <t xml:space="preserve">Technical OHS Data and Supporting Information </t>
  </si>
  <si>
    <t>Technical OHS information relied on by a processor must be produced through means that are credible, reliable and valid for the specific purpose.  For example, engineering calculations must be performed by qualified engineers, laboratory analyses must be done by qualified labs and medical assessments must be performed by qualified medical professionals.</t>
  </si>
  <si>
    <t>OHS-PPE-1</t>
  </si>
  <si>
    <t>2.5.1</t>
  </si>
  <si>
    <t xml:space="preserve">Personal Protective Equipment (PPE) </t>
  </si>
  <si>
    <t>Based on the job safety assessments and hazard identification, the processor makes appropriate PPE available to employees, contractors and visitors at no cost.</t>
  </si>
  <si>
    <t>OHS-PPE-2</t>
  </si>
  <si>
    <t>2.5.2</t>
  </si>
  <si>
    <t>Based on the job safety assessments and hazard identification, the processor ensures inventories of PPE are adequate.</t>
  </si>
  <si>
    <t>OHS-PPE-3</t>
  </si>
  <si>
    <t>2.5.3</t>
  </si>
  <si>
    <t>Based on the job safety assessments and hazard identification, the processor ensures PPE is stored in sanitary conditions.</t>
  </si>
  <si>
    <t>OHS-PPE-4</t>
  </si>
  <si>
    <t>2.5.4</t>
  </si>
  <si>
    <t>Based on the job safety assessments and hazard identification, the processor trains employees, contractors and visitors on proper use and fit of PPE as appropriate to their function in the workplace.</t>
  </si>
  <si>
    <t>Relevant training plan</t>
  </si>
  <si>
    <t>OHS-PPE-5</t>
  </si>
  <si>
    <t>2.5.5</t>
  </si>
  <si>
    <t>Based on the job safety assessments and hazard identification, the processor monitors proper use of PPE by employees, contractors and visitors.</t>
  </si>
  <si>
    <t>OHS-EME-1</t>
  </si>
  <si>
    <t>2.6.1</t>
  </si>
  <si>
    <t>Emergency Response/Egress</t>
  </si>
  <si>
    <t>The processor has a documented evaluation of the site/operations for emergency response/egress needs.</t>
  </si>
  <si>
    <t>OHS-EME-2</t>
  </si>
  <si>
    <t>2.6.2</t>
  </si>
  <si>
    <t>The processor has emergency exits that are appropriate in number, location, adequacy.</t>
  </si>
  <si>
    <t>OHS-EME-3</t>
  </si>
  <si>
    <t>2.6.3</t>
  </si>
  <si>
    <t>The processor ensures emergency exits are maintained in an unlocked, operating and unobstructed condition.</t>
  </si>
  <si>
    <t>OHS-EME-4</t>
  </si>
  <si>
    <t>2.6.4</t>
  </si>
  <si>
    <t>The processor ensures emergency pathway lighting and signage are adequate, tested, operating and in the appropriate language(s) for the work force.</t>
  </si>
  <si>
    <t>OHS-EME-5</t>
  </si>
  <si>
    <t>2.6.5</t>
  </si>
  <si>
    <t>The processor trains employees, contractors and visitors on emergency response and egress requirements, including conducting drills.</t>
  </si>
  <si>
    <t>OHS-EME-6</t>
  </si>
  <si>
    <t>2.6.6</t>
  </si>
  <si>
    <t>The processor has established and documented arrangements in place with emergency response authorities such as fire responders, law enforcement and hospitals/doctors.</t>
  </si>
  <si>
    <t>OHS-FIRE-1</t>
  </si>
  <si>
    <t>2.7.1</t>
  </si>
  <si>
    <t>Fire safety</t>
  </si>
  <si>
    <t>The processor has established and maintains a fire safety committee.</t>
  </si>
  <si>
    <t>OHS-FIRE-2</t>
  </si>
  <si>
    <t>2.7.2</t>
  </si>
  <si>
    <t>The processor has conducted and documented a fire safety evaluation.</t>
  </si>
  <si>
    <t>OHS-FIRE-3</t>
  </si>
  <si>
    <t>2.7.3</t>
  </si>
  <si>
    <t>The processor has installed sprinklers/fire extinguishers with signage in the appropriate language(s) for the work force in the whole facility, including but not limited to offices, producing areas, accommodation.</t>
  </si>
  <si>
    <t>OHS-FIRE-4</t>
  </si>
  <si>
    <t>2.7.4</t>
  </si>
  <si>
    <t>The processor has implemented an inspection, testing and maintenance program for fire safety equipment.</t>
  </si>
  <si>
    <t>OHS-FIRE-5</t>
  </si>
  <si>
    <t>2.7.5</t>
  </si>
  <si>
    <t>The processor has repaired or replaced fire safety equipment in a timely manner.</t>
  </si>
  <si>
    <t>OHS-FIRE-6</t>
  </si>
  <si>
    <t>2.7.6</t>
  </si>
  <si>
    <t>The processor has correctly installed all fire safety equipment, including sprinklers/fire extinguishers, hose reels, extraction fans, alarms/detectors, etc.</t>
  </si>
  <si>
    <t>OHS-FIRE-7</t>
  </si>
  <si>
    <t>2.7.7</t>
  </si>
  <si>
    <t>The processor has implemented a hot work program.</t>
  </si>
  <si>
    <t>OHS-FIRE-8</t>
  </si>
  <si>
    <t>2.7.8</t>
  </si>
  <si>
    <t>The processor has segregated combustible and explosive materials from sources of potential heat, sparks, ignition or chemical reaction.</t>
  </si>
  <si>
    <t>OHS-FIRE-9</t>
  </si>
  <si>
    <t>2.7.9</t>
  </si>
  <si>
    <t>The processor has ensured that firefighting equipment is unlocked and access is not blocked.</t>
  </si>
  <si>
    <t>OHS-FIRE-10</t>
  </si>
  <si>
    <t>2.7.10</t>
  </si>
  <si>
    <t>The processor has maintained specifically designated smoking areas at least 50 feet from areas where flammable/combustible materials are emitted, used, loaded/unloaded, transferred or stored.</t>
  </si>
  <si>
    <t>OHS-FIRE-11</t>
  </si>
  <si>
    <t>2.7.11</t>
  </si>
  <si>
    <t>The processor has trained employees, contractors and visitors on fire safety as appropriate to their function in the workplace.</t>
  </si>
  <si>
    <t>OHS-ELEC-1</t>
  </si>
  <si>
    <t>2.8.1</t>
  </si>
  <si>
    <t>Electrical Safety</t>
  </si>
  <si>
    <t>The processor ensures all electrical junctions, boxes and breakers are closed and labeled in the appropriate language(s) for the work force.</t>
  </si>
  <si>
    <t>OHS-ELEC-2</t>
  </si>
  <si>
    <t>2.8.2</t>
  </si>
  <si>
    <t>The processor ensures electrical cords are in good condition without temporary repairs.</t>
  </si>
  <si>
    <t>OHS-ELEC-3</t>
  </si>
  <si>
    <t>2.8.3</t>
  </si>
  <si>
    <t>The processor ensures no exposed/bare wiring or other electrical conductors are allowed or exist.</t>
  </si>
  <si>
    <t>OHS-ELEC-4</t>
  </si>
  <si>
    <t>2.8.4</t>
  </si>
  <si>
    <t>The processor ensures no informal or unauthorized electrical connections are allowed or exist.</t>
  </si>
  <si>
    <t>OHS-ELEC-5</t>
  </si>
  <si>
    <t>2.8.5</t>
  </si>
  <si>
    <t>The processor ensures extension cords are not used for permanent service.</t>
  </si>
  <si>
    <t>OHS-ELEC-6</t>
  </si>
  <si>
    <t>2.8.6</t>
  </si>
  <si>
    <t>The processor ensures electricians are properly trained and provided with proper electrical safety and testing gear.</t>
  </si>
  <si>
    <t>OHS-ELEC-7</t>
  </si>
  <si>
    <t>2.8.7</t>
  </si>
  <si>
    <t>The processor ensures wiring/equipment in wet areas are suitable for that service.</t>
  </si>
  <si>
    <t>OHS-ELEC-8</t>
  </si>
  <si>
    <t>2.8.8</t>
  </si>
  <si>
    <t>The processor ensures electrical safety inspections are conducted and documented on a regular basis.</t>
  </si>
  <si>
    <t>OHS-EQUI-1</t>
  </si>
  <si>
    <t>2.9.1</t>
  </si>
  <si>
    <t xml:space="preserve">Equipment Safety (Lock Out-Tag Out, Machine Guarding, etc) </t>
  </si>
  <si>
    <t xml:space="preserve">The processor has developed, documented and implemented an energy control (lock-out/tag-out) program. </t>
  </si>
  <si>
    <t>OHS-EQUI-2</t>
  </si>
  <si>
    <t>The processor ensures that energy control program includes documented evaluation and consideration of all applicable forms of energy on-site – electrical, pneumatic, hydraulic, kinetic, etc.</t>
  </si>
  <si>
    <t>OHS-EQUI-3</t>
  </si>
  <si>
    <t>The processor ensures that energy control program includes proper lock-out/tag-out tools, equipment, locks and tags in the appropriate language(s) for the work force.</t>
  </si>
  <si>
    <t>OHS-EQUI-4</t>
  </si>
  <si>
    <t>The processor ensures that energy control program includes training for employee, contractor and visitor.</t>
  </si>
  <si>
    <t>OHS-EQUI-5</t>
  </si>
  <si>
    <t>The processor ensures that energy control program includes evaluation and documentation of machine guarding needs and types.</t>
  </si>
  <si>
    <t>OHS-EQUI-6</t>
  </si>
  <si>
    <t>The processor has displayed machine guarding equipment and signage in the appropriate language(s) for the work force.</t>
  </si>
  <si>
    <t>OHS-EQUI-7</t>
  </si>
  <si>
    <t>The processor has conducted documented inspections and monitoring of lock-out/tag-out activities and machine guarding condition and effectiveness.</t>
  </si>
  <si>
    <t>OHS-VEHI-1</t>
  </si>
  <si>
    <t>2.10.1</t>
  </si>
  <si>
    <t>Vehicle/Powered Equipment Safety</t>
  </si>
  <si>
    <t>The processor ensures that the vehicle powered equipment safety program includes documented pre-use inspections.</t>
  </si>
  <si>
    <t>Relevant documentation and inspections</t>
  </si>
  <si>
    <t>OHS-VEHI-2</t>
  </si>
  <si>
    <t>The processor ensures that the vehicle powered equipment safety program includes a requirement to use seat belt for all powered vehicles/equipment used on-site.</t>
  </si>
  <si>
    <t>OHS-VEHI-3</t>
  </si>
  <si>
    <t>The processor ensures that the vehicle powered equipment safety program includes a prohibition to use cellphones while operating vehicles/powered equipment.</t>
  </si>
  <si>
    <t>OHS-VEHI-4</t>
  </si>
  <si>
    <t>The processor ensures that the vehicle powered equipment safety program includes the presence of backup alarms and other warning systems in powered equipment/vehicles.</t>
  </si>
  <si>
    <t>OHS-VEHI-5</t>
  </si>
  <si>
    <t>The processor ensures that the vehicle powered equipment safety program includes a protection of drivers from overhead falling objects.</t>
  </si>
  <si>
    <t>Relevant inspections</t>
  </si>
  <si>
    <t>OHS-VEHI-6</t>
  </si>
  <si>
    <t>The processor ensures that the vehicle powered equipment safety program includes employee, contractor and visitor training as appropriate to their function in the workplace.</t>
  </si>
  <si>
    <t>OHS-VEHI-7</t>
  </si>
  <si>
    <t>The processor ensures that the vehicle powered equipment safety program includes a requirement that only employees and contractors specifically trained in a particular vehicle/powered equipment use/operation can operate vehicles/powered equipment.</t>
  </si>
  <si>
    <t>OHS-HAND-1</t>
  </si>
  <si>
    <t>2.11.1</t>
  </si>
  <si>
    <t>Hand Tool Safety</t>
  </si>
  <si>
    <t>The processor maintains hand tools in good condition (handles stable, no damage or cracks, etc.).</t>
  </si>
  <si>
    <t>OHS-HAND-2</t>
  </si>
  <si>
    <t>2.11.2</t>
  </si>
  <si>
    <t>The processor maintains electrical tools in good condition (cords, guards in place, handles/blades/wheels/etc. not damaged, etc.).</t>
  </si>
  <si>
    <t>OHS-HAND-3</t>
  </si>
  <si>
    <t>2.11.3</t>
  </si>
  <si>
    <t>The processor conducts on-going documented inspections and monitoring of hand tool condition.</t>
  </si>
  <si>
    <t>OHS-CONF-1</t>
  </si>
  <si>
    <t>2.12.1</t>
  </si>
  <si>
    <t>Confined Space Safety</t>
  </si>
  <si>
    <t>The processor has identified and maintains a documented inventory of confined spaces.</t>
  </si>
  <si>
    <t>OHS-CONF-2</t>
  </si>
  <si>
    <t>2.12.2</t>
  </si>
  <si>
    <t>The processor has labeled confined spaces in the appropriate language(s) for the work force.</t>
  </si>
  <si>
    <t>OHS-CONF-3</t>
  </si>
  <si>
    <t>2.12.3</t>
  </si>
  <si>
    <t>The processor has formally developed and documented confined space entry requirements.</t>
  </si>
  <si>
    <t>OHS-CONF-4</t>
  </si>
  <si>
    <t>2.12.4</t>
  </si>
  <si>
    <t>The processor has PPE available appropriate for confined space entry and rescue.</t>
  </si>
  <si>
    <t>OHS-CONF-5</t>
  </si>
  <si>
    <t>2.12.5</t>
  </si>
  <si>
    <t>The processor implements monitoring and rescue provisions.</t>
  </si>
  <si>
    <t>OHS-HW-1</t>
  </si>
  <si>
    <t>2.13.1</t>
  </si>
  <si>
    <t>Hot Work</t>
  </si>
  <si>
    <t>The processor has developed a documented hot work management program including properly identifying hot work activities, separation of hot work areas and conducting fire watches.</t>
  </si>
  <si>
    <t>OHS-STRUC-1</t>
  </si>
  <si>
    <t>2.14.1</t>
  </si>
  <si>
    <t>Structural Safety (mines, pits, shafts, buildings, structures, walkways, etc)</t>
  </si>
  <si>
    <t>The processor has documented an evaluation of structural safety of roads, bridges, mines, operating locations and support locations, buildings, dormitories, etc. owned or operated by the processor.</t>
  </si>
  <si>
    <t>OHS-STRUC-2</t>
  </si>
  <si>
    <t>2.14.2</t>
  </si>
  <si>
    <t>The processor has implemented a program for documented on-going inspections of conditions or events that may impact structural integrity or safety of the operations/site.</t>
  </si>
  <si>
    <t>OHS-STRUC-3</t>
  </si>
  <si>
    <t>2.14.3</t>
  </si>
  <si>
    <t>The processor has taken corrective actions for identified deficiencies.</t>
  </si>
  <si>
    <t>OHS-WALK-1</t>
  </si>
  <si>
    <t>2.15.1</t>
  </si>
  <si>
    <t>Walking/Working Surfaces</t>
  </si>
  <si>
    <t>The processor implements an inspection and corrective action program for ladders, stairs, railings, platforms and walkways.</t>
  </si>
  <si>
    <t>OHS-WALK-2</t>
  </si>
  <si>
    <t>2.15.2</t>
  </si>
  <si>
    <t>The processor removes damaged equipment from service until repairs are complete or replacements are placed into service.</t>
  </si>
  <si>
    <t>OHS-WALK-3</t>
  </si>
  <si>
    <t>2.15.3</t>
  </si>
  <si>
    <t>The processor evaluates and marks working surface load capacities especially for elevated/suspended surfaces like mezzanines, attics, platforms and catwalks.</t>
  </si>
  <si>
    <t>OHS-WALK-4</t>
  </si>
  <si>
    <t>2.15.4</t>
  </si>
  <si>
    <t>The processor maintains walkways and work areas free of slip and trip hazards and obstacles.</t>
  </si>
  <si>
    <t>OHS-WALK-5</t>
  </si>
  <si>
    <t>2.15.5</t>
  </si>
  <si>
    <t>The processor maintains work stations/work areas free of hazards that create slip and trip hazards or other risk of injuries.</t>
  </si>
  <si>
    <t>OHS-MAT-1</t>
  </si>
  <si>
    <t>2.16.1</t>
  </si>
  <si>
    <t xml:space="preserve">Materials Handling Safety </t>
  </si>
  <si>
    <t>The processor has implemented a program for material handling safety that includes operation, documented inspections and maintenance of hoists/cranes.</t>
  </si>
  <si>
    <t>Relevant documentation &amp; installation</t>
  </si>
  <si>
    <t>OHS-MAT-2</t>
  </si>
  <si>
    <t>The processor has implemented a program for material handling safety that includes operation, documented inspections and maintenance of slings/straps.</t>
  </si>
  <si>
    <t>OHS-MAT-3</t>
  </si>
  <si>
    <t>The processor has implemented a program for material handling safety that includes operation, documented inspections and maintenance of storage racks.</t>
  </si>
  <si>
    <t>OHS-CHEM-1</t>
  </si>
  <si>
    <t>2.17.1</t>
  </si>
  <si>
    <t>Chemical Safety</t>
  </si>
  <si>
    <t>The processor maintains an updated inventory of chemicals used in all buildings and areas of the operation, including a baseline against which it measures reductions.</t>
  </si>
  <si>
    <t>OHS-CHEM-2</t>
  </si>
  <si>
    <t>The processor has kept available chemical safety information in the language(s) of the workers.</t>
  </si>
  <si>
    <t>OHS-CHEM-3</t>
  </si>
  <si>
    <t>The processor ensures that employee training are appropriate to their function in the workplace.</t>
  </si>
  <si>
    <t>OHS-CHEM-4</t>
  </si>
  <si>
    <t>The processor has identified and separated the incompatible chemicals in the language(s) of the workers.</t>
  </si>
  <si>
    <t>OHS-CHEM-5</t>
  </si>
  <si>
    <t>The processor has labeled container in the appropriate language(s) for the work force.</t>
  </si>
  <si>
    <t>OHS-CHEM-6</t>
  </si>
  <si>
    <t>2.17.2</t>
  </si>
  <si>
    <t>The processor  has documented chemical use reduction plan in relation to the baseline.</t>
  </si>
  <si>
    <t>OHS-HEI-1</t>
  </si>
  <si>
    <t>2.18.1</t>
  </si>
  <si>
    <t>Working at Heights</t>
  </si>
  <si>
    <t>The processor has implemented a documented program for working safely at heights that includes employee, contractor and visitor training as appropriate to their function in the workplace.</t>
  </si>
  <si>
    <t>OHS-HEI-2</t>
  </si>
  <si>
    <t>The processor has ensured to minimize the distance and consequences of a fall by using fall arrest or prevention equipment where the hazard cannot be eliminated.</t>
  </si>
  <si>
    <t>OHS-HEI-3</t>
  </si>
  <si>
    <t>The processor ensures that equipment used for working at heights is suitable, stable and appropriate for the job.</t>
  </si>
  <si>
    <t>OHS-HEI-4</t>
  </si>
  <si>
    <t>The processor has conducted and documented the engineering analyses for fall protection/prevention equipment tie-off points.</t>
  </si>
  <si>
    <t>OHS-HEI-5</t>
  </si>
  <si>
    <t>The processor conducts regular documented inspections of fall protection/prevention equipment for damage, correct use and expiration.</t>
  </si>
  <si>
    <t>OHS-HEI-6</t>
  </si>
  <si>
    <t>The processor ensures to provide protection from falling objects.</t>
  </si>
  <si>
    <t>OHS-HEI-7</t>
  </si>
  <si>
    <t>The processor ensures to prevent the storage of hazardous materials on rooftops.</t>
  </si>
  <si>
    <t>OHS-FA-1</t>
  </si>
  <si>
    <t>2.19.1</t>
  </si>
  <si>
    <t>First aid</t>
  </si>
  <si>
    <t>The processor complies with national legal regulations that define medical facilities to be available on site for the treatment of work injuries or in their absence ensures at least:
- Basic first aid capabilities, equipment and supplies,
- Trained people who can administer first aid,
- Procedure to enable transfer to a medical facility, if necessary. has basic first aid capabilities, equipment and supplies.</t>
  </si>
  <si>
    <t>OHS-FA-2</t>
  </si>
  <si>
    <t>2.19.2</t>
  </si>
  <si>
    <t>The processor provides basic first aid training for employees.</t>
  </si>
  <si>
    <t>OHS-FA-3</t>
  </si>
  <si>
    <t>2.19.3</t>
  </si>
  <si>
    <t>The processor documents regular inspections, tests and refills of first aid equipment and supplies.</t>
  </si>
  <si>
    <t>OHS-TRAI-1</t>
  </si>
  <si>
    <t>2.20.1</t>
  </si>
  <si>
    <t>Employee Safety Training</t>
  </si>
  <si>
    <t>The processor has developed and implemented a documented comprehensive safety training program that includes general site safety and job-specific requirements.</t>
  </si>
  <si>
    <t>OHS-TRAI-2</t>
  </si>
  <si>
    <t>2.20.2</t>
  </si>
  <si>
    <t>The processor ensure that documented comprehensive safety training program is given in the languages of the workers.</t>
  </si>
  <si>
    <t>OHS-TRAI-3</t>
  </si>
  <si>
    <t>2.20.3</t>
  </si>
  <si>
    <t>The processor ensure that periodic refresher training is given to their workforce in the appropriate language(s).</t>
  </si>
  <si>
    <t>OHS-TRAI-4</t>
  </si>
  <si>
    <t>2.20.4</t>
  </si>
  <si>
    <t>The processor enforce that new employees are trained before being allowed to undertake any activities requiring training.</t>
  </si>
  <si>
    <t>OHS-TRAI-5</t>
  </si>
  <si>
    <t>2.20.5</t>
  </si>
  <si>
    <t>The processor ensures that employees changing jobs are trained before being allowed to undertake any activities requiring training.</t>
  </si>
  <si>
    <t>OHS-TRAI-6</t>
  </si>
  <si>
    <t>2.20.6</t>
  </si>
  <si>
    <t>The processor monitors or confirms the effectiveness of the training.</t>
  </si>
  <si>
    <t>OHS-SAF-1</t>
  </si>
  <si>
    <t>2.21.1</t>
  </si>
  <si>
    <t>Safety/Warning Signs (equipment, electrical, pedestrian walkways, vehicular traffic, chemical storage/use, PPE requirements, emergency egress, safety/emergency equipment, etc)</t>
  </si>
  <si>
    <t>The processor has safety and warning signage/labels throughout the site.  The signs/labels are in the language(s) of the workers.</t>
  </si>
  <si>
    <t>OHS-SAF-2</t>
  </si>
  <si>
    <t>The processor ensures that the signs/labels are legible.</t>
  </si>
  <si>
    <t>OHS-SAF-3</t>
  </si>
  <si>
    <t>The processor ensures that the signs/labels are maintained in good condition and up to date.</t>
  </si>
  <si>
    <t>OHS-LIGH-1</t>
  </si>
  <si>
    <t>2.22.1</t>
  </si>
  <si>
    <t>Lighting</t>
  </si>
  <si>
    <t>The processor maintains adequate lighting in work areas and ensures that lighting changes are made in conjunction with changes in uses of work areas where appropriate.</t>
  </si>
  <si>
    <t>OHS-TEMP-1</t>
  </si>
  <si>
    <t>2.23.1</t>
  </si>
  <si>
    <t>Temperature Exposure</t>
  </si>
  <si>
    <t>The processor has documented temperature exposure hazards to workers appropriate to their jobs (heat and cold).</t>
  </si>
  <si>
    <t>OHS-TEMP-2</t>
  </si>
  <si>
    <t>2.23.2</t>
  </si>
  <si>
    <t>The processor makes appropriate PPE, coats, gloves, drinking water and/or shade readily available at no cost to the employee.</t>
  </si>
  <si>
    <t>OHS-TEMP-3</t>
  </si>
  <si>
    <t>2.23.3</t>
  </si>
  <si>
    <t>The processor developed and implements work instructions to manage employee temperature exposure.</t>
  </si>
  <si>
    <t>OHS-INC-1</t>
  </si>
  <si>
    <t>2.24.1</t>
  </si>
  <si>
    <t>Incident Reporting and Management</t>
  </si>
  <si>
    <t>The processor has a documented formal incident reporting procedure that includes actual incidents and near misses.</t>
  </si>
  <si>
    <t>OHS-INC-2</t>
  </si>
  <si>
    <t>2.24.2</t>
  </si>
  <si>
    <t>The processor supports interdepartmental communications to further identify and understand incidents and near misses.</t>
  </si>
  <si>
    <t>OHS-INC-3</t>
  </si>
  <si>
    <t>2.24.3</t>
  </si>
  <si>
    <t>The processor encourages employees to report all incidents and does not create an environment where employees are disincentivized to report incidents or near-misses.</t>
  </si>
  <si>
    <t>OHS-INC-4</t>
  </si>
  <si>
    <t>2.24.4</t>
  </si>
  <si>
    <t>The processor conducts formal reviews and, where appropriate, investigations on reported incidents.</t>
  </si>
  <si>
    <t>OHS-INC-5</t>
  </si>
  <si>
    <t>2.24.5</t>
  </si>
  <si>
    <t>The processor has a return-to-work program for injured employees that may include restricted duty until recovery is complete and the employee receives medical clearance to return to their original duties.</t>
  </si>
  <si>
    <t>OHS-INC-6</t>
  </si>
  <si>
    <t>2.24.6</t>
  </si>
  <si>
    <t>The processor allows personnel to remove themselves from imminent serious danger without seeking permission from the organization.</t>
  </si>
  <si>
    <t>OHS-SAN-1</t>
  </si>
  <si>
    <t>2.25.1</t>
  </si>
  <si>
    <t>Sanitary Living and Working Conditions</t>
  </si>
  <si>
    <t>The processor maintains sanitary housekeeping and provides clean drinking water and restroom facilities.</t>
  </si>
  <si>
    <t>OHS-SAN-2</t>
  </si>
  <si>
    <t>2.25.2</t>
  </si>
  <si>
    <t>The processor maintains sanitary conditions for canteens, cafeterias, creche facilities, dormitories, or any other relevant worker support facilities.</t>
  </si>
  <si>
    <t>OHS-SAN-3</t>
  </si>
  <si>
    <t>2.25.3</t>
  </si>
  <si>
    <t>The processor maintains separate restroom facilities for men and women.</t>
  </si>
  <si>
    <t>OHS-SAN-4</t>
  </si>
  <si>
    <t>2.25.4</t>
  </si>
  <si>
    <t>The processor maintains adequate ventilation in all processing areas, canteens, offices, restrooms, dormitories and other enclosed areas.</t>
  </si>
  <si>
    <t>OHS-SAN-5</t>
  </si>
  <si>
    <t>2.25.5</t>
  </si>
  <si>
    <t>The processor maintains dormitories/accommodation areas separate from areas used for operations, production and materials/chemical storage.</t>
  </si>
  <si>
    <t>OHS-SAN-6</t>
  </si>
  <si>
    <t>2.25.6</t>
  </si>
  <si>
    <t>The processor maintains inspections of these areas to ensure sanitary/hygienic conditions are maintained.</t>
  </si>
  <si>
    <t>OHS-ERG-1</t>
  </si>
  <si>
    <t>2.26.1</t>
  </si>
  <si>
    <t>Ergonomics</t>
  </si>
  <si>
    <t>The processor has implemented an ergonomics design and ensures that ergonomic principles are applied during all phases throughout the life cycle of the work system.</t>
  </si>
  <si>
    <t>OHS-ERG-2</t>
  </si>
  <si>
    <t>The ergonomic design includes an ergonomic assessment of workplace jobs, tasks and activities.</t>
  </si>
  <si>
    <t>OHS-ERG-3</t>
  </si>
  <si>
    <t>The ergonomic design includes the implementation of improvements/corrective actions identified in the ergonomic assessment.</t>
  </si>
  <si>
    <t>OHS-DISEA-1</t>
  </si>
  <si>
    <t>2.27.1</t>
  </si>
  <si>
    <t>Disease Prevention and Management</t>
  </si>
  <si>
    <t>The processor has developed and implemented a procedure to prevent the introduction and spread of transmissible diseases in the workplace that includes
employee, contractor and visitor training as appropriate to their function in the workplace.</t>
  </si>
  <si>
    <t>OHS-DISEA-2</t>
  </si>
  <si>
    <t>The processor conducts testing /monitoring for the presence of transmissible diseases.</t>
  </si>
  <si>
    <t>OHS-DISEA-3</t>
  </si>
  <si>
    <t>The processor provides physical separation for the presence of transmissible diseases.</t>
  </si>
  <si>
    <t>OHS-DISEA-4</t>
  </si>
  <si>
    <t>The processor provides appropriate medical care for infected workers.</t>
  </si>
  <si>
    <t>OHS-DISEA-5</t>
  </si>
  <si>
    <t>The processor provides appropriate PPE and washing/disinfection facilties to workers visitors to prevent introduction and spread of transmissible diseases in the workplace.</t>
  </si>
  <si>
    <t>SOC-LC-1</t>
  </si>
  <si>
    <t>3.1.1</t>
  </si>
  <si>
    <t xml:space="preserve">SOCIAL </t>
  </si>
  <si>
    <t>The processor has identified the legal compliance requirements related to labor, worker and social matters/impacts, and operates in accordance with those requirements, such as identified all applicable worker registration requirements at the national, regional, state and local levels.</t>
  </si>
  <si>
    <t>SOC-LC-2</t>
  </si>
  <si>
    <t>3.1.2</t>
  </si>
  <si>
    <t>The processor has obtained all applicable authorizations with regards to legal compliance requirements related to labor, worker and social matters/impacts.</t>
  </si>
  <si>
    <t>Relevant clearance and authorization</t>
  </si>
  <si>
    <t>SOC-LC-3</t>
  </si>
  <si>
    <t>3.1.3</t>
  </si>
  <si>
    <t>The processor has maintained documentation to demonstrate on-going compliance with all applicable authorizations and regulatory requirements.</t>
  </si>
  <si>
    <t>SOC-LC-4</t>
  </si>
  <si>
    <t>3.1.4</t>
  </si>
  <si>
    <t>For processors employing domestic and foreign migrant workers, this requirement extends to compliance with applicable law.</t>
  </si>
  <si>
    <t>SOC-LC-5</t>
  </si>
  <si>
    <t>3.1.5</t>
  </si>
  <si>
    <t>To demonstrate compliance with the applicable law, the processor maintains documentation (e.g. policies, procedures, records) that includes payment of wages.</t>
  </si>
  <si>
    <t>SOC-LC-6</t>
  </si>
  <si>
    <t>To demonstrate compliance with the applicable law, the processor maintains documentation (e.g. policies, procedures, records) that includes payment of displacement and journey allowances, where applicable.</t>
  </si>
  <si>
    <t>SOC-LC-7</t>
  </si>
  <si>
    <t>To demonstrate compliance with the applicable law, the processor maintains documentation (e.g. policies, procedures, records) that includes provision of other facilities, as defined by the law (accommodation, medical facilities, protective clothing etc.).</t>
  </si>
  <si>
    <t>SOC-LC-8</t>
  </si>
  <si>
    <t>To demonstrate compliance with the applicable law, the processor maintains documentation concerning any legal enforcement actions/lawsuits involving the processor and corrective actions/resolution of such actions.</t>
  </si>
  <si>
    <t>SOC-STAK-1</t>
  </si>
  <si>
    <t>3.2.1</t>
  </si>
  <si>
    <t>Stakeholder Engagement</t>
  </si>
  <si>
    <t>The processor has carried out stakeholder mapping, implemented an engagement plan, and established a grievance mechanism and takes measures to address identified issues.</t>
  </si>
  <si>
    <t>SOC-CL-1</t>
  </si>
  <si>
    <t>3.3.1</t>
  </si>
  <si>
    <t>Child Labor</t>
  </si>
  <si>
    <t>The processor has a documented policy banning the use of child labor, including the Worst Forms of Child Labor.</t>
  </si>
  <si>
    <t>SOC-CL-2</t>
  </si>
  <si>
    <t>3.3.2</t>
  </si>
  <si>
    <t>The processor has implemented the more stringent of either
(a) national, subnational or local legal requirements for child and juvenile/adolescent labor, OR 
(b) a management system that prevents the employment of children under the age of 15, prevents the worst forms of child labor, and prevents the exposure of employees under the age of 18 to hazardous work in line with ILO Conventions No. 138 and No. 182.</t>
  </si>
  <si>
    <t>SOC-CL-3</t>
  </si>
  <si>
    <t>3.3.3</t>
  </si>
  <si>
    <t>The processor has established, documented, maintained and effectively communicated to personnel and other interested parties, written policies and procedures for remediation of child laborers, and provides adequate financial and other support to enable such children to attend and remain in school.</t>
  </si>
  <si>
    <t>SOC-CL-4</t>
  </si>
  <si>
    <t>3.3.4</t>
  </si>
  <si>
    <t xml:space="preserve">The processor has procedures in place where young workers (aged 15 – 17) are subject to compulsory education laws, they work only outside of school hours. </t>
  </si>
  <si>
    <t>SOC-CL-5</t>
  </si>
  <si>
    <t>The Processor ensures that under no circumstances shall any young worker’s school, work and transportation time exceed a combined total of 10 hours per day, and in no case shall young workers work more than 8 hours a day.</t>
  </si>
  <si>
    <t>SOC-CL-6</t>
  </si>
  <si>
    <t xml:space="preserve">The processor ensures that young workers may not work during night hours. </t>
  </si>
  <si>
    <t>SOC-FL-1</t>
  </si>
  <si>
    <t>3.4.1</t>
  </si>
  <si>
    <t>Forced/Bonded Labor</t>
  </si>
  <si>
    <t>The processor has implemented a management system that prevents the use of any forms of forced labor and participation in acts of human trafficking in line with ILO Conventions No. 29 and No. 105.</t>
  </si>
  <si>
    <t>SOC-FL-2</t>
  </si>
  <si>
    <t>3.4.2</t>
  </si>
  <si>
    <t>The processor has a documented policy prohibiting forced, bonded (including debt bondage) or indentured labor; involuntary or exploitative prison labor; slavery or trafficking of persons in recruiting and employment practices.</t>
  </si>
  <si>
    <t>SOC-FL-3</t>
  </si>
  <si>
    <t>3.4.3</t>
  </si>
  <si>
    <t>The processor ensures that workers must not be required to pay employers’, agents’ or sub-agents’ recruitment fees or other related fees for their employment. If any such fees are found to have been paid by workers, such fees must be repaid to the worker.</t>
  </si>
  <si>
    <t>SOC-FL-4</t>
  </si>
  <si>
    <t>3.4.4</t>
  </si>
  <si>
    <t>The processor ensures that contract terms related to employment are provided in writing in the employee’s native language.</t>
  </si>
  <si>
    <t>SOC-FL-5</t>
  </si>
  <si>
    <t>3.4.5</t>
  </si>
  <si>
    <t xml:space="preserve">The processor ensures that workers must be provided a copy of their contract prior to leaving their country of origin.  </t>
  </si>
  <si>
    <t>SOC-FL-6</t>
  </si>
  <si>
    <t>The Processor ensures that no substitution or change(s) shall be allowed in the employment agreement upon arrival in the receiving country unless these changes are made to meet local law and provide equal or better terms.</t>
  </si>
  <si>
    <t>SOC-FL-7</t>
  </si>
  <si>
    <t>3.4.6</t>
  </si>
  <si>
    <t>All work must be voluntary, and workers must be free to leave work at any time or terminate their employment without penalty if reasonable notice is given as per worker’s contract</t>
  </si>
  <si>
    <t>SOC-FL-8</t>
  </si>
  <si>
    <t>3.4.7</t>
  </si>
  <si>
    <t>Government issued identification and personal documentation originals are not held by the employer/labor agent/contractor.  Employers can only hold documentation if such holdings are required by law. In this case, at no time should workers be denied access to their documents.</t>
  </si>
  <si>
    <t>SOC-FL-9</t>
  </si>
  <si>
    <t>3.4.8</t>
  </si>
  <si>
    <t>There are no unreasonable restrictions on the movement of workers and the access to basic liberties.</t>
  </si>
  <si>
    <t>SOC-ENT-1</t>
  </si>
  <si>
    <t>3.5.1</t>
  </si>
  <si>
    <t>Entitlement to work</t>
  </si>
  <si>
    <t>The processor ensures all workers have the right to work.</t>
  </si>
  <si>
    <t>SOC-ENT-2</t>
  </si>
  <si>
    <t>3.5.2</t>
  </si>
  <si>
    <t>The processor has developed and implements policies to monitor if all workers have the right to work.</t>
  </si>
  <si>
    <t>SOC-ENT-3</t>
  </si>
  <si>
    <t>3.5.3</t>
  </si>
  <si>
    <t>The processor keeps a record of documentation on legal right to work.</t>
  </si>
  <si>
    <t>SOC-HIR-1</t>
  </si>
  <si>
    <t>3.6.1</t>
  </si>
  <si>
    <t>Hiring</t>
  </si>
  <si>
    <t xml:space="preserve">The processor ensures that all workers are provided with a written employment agreement in their native language that contains a description of terms and conditions of employment. </t>
  </si>
  <si>
    <t>SOC-HIR-2</t>
  </si>
  <si>
    <t>3.6.2</t>
  </si>
  <si>
    <t>The Processor ensures that migrant workers receive the employment agreement prior to the worker departing from his or her country or location of origin and there shall be no substitution or change(s) allowed in the employment agreement upon arrival in the receiving country unless these changes are made to meet local law and provide equal or better terms.</t>
  </si>
  <si>
    <t>SOC-LABPR-1</t>
  </si>
  <si>
    <t>3.7.1</t>
  </si>
  <si>
    <t>Use of Labor Providers/Agencies</t>
  </si>
  <si>
    <t>The processor uses only registered/authorized labor providers/agencies.</t>
  </si>
  <si>
    <t>SOC-LABPR-2</t>
  </si>
  <si>
    <t>3.7.2</t>
  </si>
  <si>
    <t>The processor has systems to monitor labor providers/agencies.</t>
  </si>
  <si>
    <t>SOC-LABPR-3</t>
  </si>
  <si>
    <t>3.7.3</t>
  </si>
  <si>
    <t>The processor ensures no fees charged to workers by the providers/agencies exceed legal limits.</t>
  </si>
  <si>
    <t>SOC-LABPR-4</t>
  </si>
  <si>
    <t>3.7.4</t>
  </si>
  <si>
    <t>The processor ensures that workers do not pay deposits to providers/agencies.</t>
  </si>
  <si>
    <t>SOC-LABPR-5</t>
  </si>
  <si>
    <t>3.7.5</t>
  </si>
  <si>
    <t>The processor ensures that workers are not charged fees for food, clothing, transportation, health checks, work documentation and / or supplies as part of their recruitment.</t>
  </si>
  <si>
    <t>SOC-SC-1</t>
  </si>
  <si>
    <t>3.8.1</t>
  </si>
  <si>
    <t>Subcontracting</t>
  </si>
  <si>
    <t>The processor has developed and implements a policy to monitor subcontractors where it is a client requirement.</t>
  </si>
  <si>
    <t>SOC-SC-2</t>
  </si>
  <si>
    <t>3.8.2</t>
  </si>
  <si>
    <t>The processor has informed its client when manufacturing is not taking place at his own site.</t>
  </si>
  <si>
    <t>SOC-SC-3</t>
  </si>
  <si>
    <t>3.8.3</t>
  </si>
  <si>
    <t>The processor ensures his subcontractors have the legal right to work.</t>
  </si>
  <si>
    <t>SOC-SC-4</t>
  </si>
  <si>
    <t>3.8.4</t>
  </si>
  <si>
    <t>The processor ensures there is no substantial evidence of forced / bonded / trafficked / prison labor at subcontractor level.</t>
  </si>
  <si>
    <t>SOC-SC-5</t>
  </si>
  <si>
    <t>3.8.5</t>
  </si>
  <si>
    <t>The processor ensures there is no substantial evidence of child / underage labor at subcontractor level.</t>
  </si>
  <si>
    <t>SOC-FREE-1</t>
  </si>
  <si>
    <t>3.9.1</t>
  </si>
  <si>
    <t>Freedom of Association and Collective Bargaining</t>
  </si>
  <si>
    <t>The processor has a documented policy concerning employees’ rights to freedom of association and to collective bargaining.</t>
  </si>
  <si>
    <t>SOC-FREE-2</t>
  </si>
  <si>
    <t>3.9.2</t>
  </si>
  <si>
    <t>The processor respects employees’ rights to freedom of association and to collective bargaining in line with ILO Conventions No. 87 and No. 98, participates in collective bargaining processes in good faith and does not obstruct alternative means of association where there are legal restrictions.  In the absence of formal collective bargaining, worker committees should be permitted to discuss workplace issues.</t>
  </si>
  <si>
    <t>SOC-FREE-3</t>
  </si>
  <si>
    <t>3.9.3</t>
  </si>
  <si>
    <t>The processor ensures union members, representatives of workers and any personnel engaged in organizing workers are not subjected to discrimination, harassment, intimidation or retaliation for being union members, representative(s) of workers or engaged in organizing workers.</t>
  </si>
  <si>
    <t>SOC-FREE-4</t>
  </si>
  <si>
    <t>3.9.4</t>
  </si>
  <si>
    <t>The processor ensures  that such representatives have access to their members in the workplace.</t>
  </si>
  <si>
    <t>SOC-HAR-1</t>
  </si>
  <si>
    <t>3.10.1</t>
  </si>
  <si>
    <t>Discrimination</t>
  </si>
  <si>
    <t xml:space="preserve">The processor has a documented policy concerning fair treatment and payment of all workers, including domestic and foreign workers, </t>
  </si>
  <si>
    <t>SOC-HAR-2</t>
  </si>
  <si>
    <t>3.10.2</t>
  </si>
  <si>
    <t xml:space="preserve">Harassment </t>
  </si>
  <si>
    <t>The processor has a documented policy banning harassment of workers, including for example (this list is not exhaustive):
- sexual harassment/abuse,
- corporal punishment,
- mental or physical coercion,
- verbal abuse.</t>
  </si>
  <si>
    <t>SOC-HAR-3</t>
  </si>
  <si>
    <t>3.10.3</t>
  </si>
  <si>
    <t>The processor maintains records of worker reports of harassment, disciplinary actions, associated investigations and corrective actions.</t>
  </si>
  <si>
    <t>SOC-HAR-4</t>
  </si>
  <si>
    <t>3.10.4</t>
  </si>
  <si>
    <t>The processor provides training to employees on harassment.</t>
  </si>
  <si>
    <t>SOC-DISC-1</t>
  </si>
  <si>
    <t>3.11.1</t>
  </si>
  <si>
    <t>The processor prevents and addresses all forms of discrimination in the workplace in line with ILO Conventions No. 100 and No. 111, including for example (this list is not exhaustive):
- race, national or territorial or social origin,
- caste, birth,
- religion,
- disability,
- gender,
- sexual orientation,
- family responsibilities,
- marital status,
- union membership,
- political opinions,
- age, or
- any other condition that could give rise to discrimination.</t>
  </si>
  <si>
    <t>SOC-DISC-2</t>
  </si>
  <si>
    <t>3.11.2</t>
  </si>
  <si>
    <t>The Processor maintains evidence of procedures to effectively implement the policy covering all requirements prescribed by law to prevent the discrimination of workers, including domestic and foreign migrant, and at a minimum:
- Hiring,
- Remuneration and payment of legally granted social benefits,
- Access to training,
- Working hours and overtime,
- Unionization and collective bargaining,
- Promotion,
- Disciplinary practices,
- Termination.</t>
  </si>
  <si>
    <t>SOC-DISC-3</t>
  </si>
  <si>
    <t>3.11.3</t>
  </si>
  <si>
    <t>The Processor ensures personnel are not subject to preg-nancy or virginity tests under any circumstances.</t>
  </si>
  <si>
    <t>SOC-DISC-4</t>
  </si>
  <si>
    <t>3.11.4</t>
  </si>
  <si>
    <t>The Processor maintains records of worker reports of dis- crimination disciplinary actions, associated investigations and corrective actions.</t>
  </si>
  <si>
    <t>SOC-DISC-5</t>
  </si>
  <si>
    <t>3.11.5</t>
  </si>
  <si>
    <t>The Processor provides training to employees on discrimination.</t>
  </si>
  <si>
    <t>SOC-LAY-1</t>
  </si>
  <si>
    <t>3.12.1</t>
  </si>
  <si>
    <t>Lay-off</t>
  </si>
  <si>
    <t>The processor ensures any employee who has been in a continuous service for a year should not be laid off until he has been given a month’s notice in writing, indicating reasons, unless he has been paid wages for the period, in lieu of such notice.</t>
  </si>
  <si>
    <t>SOC-LAY-2</t>
  </si>
  <si>
    <t>3.12.2</t>
  </si>
  <si>
    <t>The processor ensures that, in an ordinary lay-off, the last person to be employed in a category of worker is laid-off first. If not so, the employer records the reasons for the same.</t>
  </si>
  <si>
    <t>SOC-LAY-3</t>
  </si>
  <si>
    <t>3.12.3</t>
  </si>
  <si>
    <t>The processor ensures that, in case of closing of a factory due to economic bankruptcy, an alternative employment needs to be arranged with same remuneration on same terms and conditions, if notice or compensation isn’t provided.</t>
  </si>
  <si>
    <t>SOC-GEND-1</t>
  </si>
  <si>
    <t>3.13.1</t>
  </si>
  <si>
    <t>Gender Equality</t>
  </si>
  <si>
    <t>The processor has a documented policy concerning gender equality in the workplace.</t>
  </si>
  <si>
    <t>SOC-GEND-2</t>
  </si>
  <si>
    <t>3.13.2</t>
  </si>
  <si>
    <t>The processor continually assesses and monitors gender equality in the workplace.</t>
  </si>
  <si>
    <t>SOC-WH-1</t>
  </si>
  <si>
    <t>3.14.1</t>
  </si>
  <si>
    <t>Working Hours</t>
  </si>
  <si>
    <t>The processor has a documented policy concerning working hours, overtime and mandated leave.</t>
  </si>
  <si>
    <t>SOC-WH-2</t>
  </si>
  <si>
    <t>3.14.2</t>
  </si>
  <si>
    <t>The processor keeps employees’ total regular and overtime working hours to 60 hours per week unless defined otherwise by applicable law or a collective bargaining agreement.</t>
  </si>
  <si>
    <t>SOC-WH-3</t>
  </si>
  <si>
    <t>3.14.3</t>
  </si>
  <si>
    <t>The processor ensures overtime is voluntary.</t>
  </si>
  <si>
    <t>SOC-WH-4</t>
  </si>
  <si>
    <t>3.14.4</t>
  </si>
  <si>
    <t>The processor ensures that, when overtime work is needed in order to meet short-term business demand, such overtime work is managed in accordance with a freely negotiated collective bargaining agreement representing a significant portion of its workforce.</t>
  </si>
  <si>
    <t>SOC-WH-5</t>
  </si>
  <si>
    <t>3.14.5</t>
  </si>
  <si>
    <t>The processor provides one rest day in seven and annual leave.</t>
  </si>
  <si>
    <t>SOC-WH-6</t>
  </si>
  <si>
    <t>3.14.6</t>
  </si>
  <si>
    <t>The processor provides annual and mandated leave in compliance with national and local laws.</t>
  </si>
  <si>
    <t>SOC-WH-7</t>
  </si>
  <si>
    <t>3.14.7</t>
  </si>
  <si>
    <t>The processor maintains records of employee work hours, overtime and leave.</t>
  </si>
  <si>
    <t>SOC-REM-1</t>
  </si>
  <si>
    <t>3.15.1</t>
  </si>
  <si>
    <t>Remuneration/compensation</t>
  </si>
  <si>
    <t>The processor has a documented policy concerning minimum wages, overtime, severance and benefits.</t>
  </si>
  <si>
    <t>SOC-REM-2</t>
  </si>
  <si>
    <t>3.15.2</t>
  </si>
  <si>
    <t>The processor does not engage in labor practices that reduce workers' wages or benefits or result in employment situations such as labor-only contracting arrangements, consecutive short-term contracts, use of temporary workers for more than six months and/or false apprenticeship or similar schemes that avoid a country’s labor and social security requirements.</t>
  </si>
  <si>
    <t>SOC-REM-3</t>
  </si>
  <si>
    <t>3.15.3</t>
  </si>
  <si>
    <t>Please enter in the "Audit outcome" cell (L273) the average wage paid to workers in the factory.</t>
  </si>
  <si>
    <t>Relevant documentation and interviews with workers</t>
  </si>
  <si>
    <t>SOC-REM-4</t>
  </si>
  <si>
    <t>3.15.4</t>
  </si>
  <si>
    <t>The processor pays appropriate overtime/nightshift wages.</t>
  </si>
  <si>
    <t>SOC-REM-5</t>
  </si>
  <si>
    <t>The processor pays appropriate paid leave (including maternity leave)</t>
  </si>
  <si>
    <t>SOC-REM-6</t>
  </si>
  <si>
    <t>The processor pays appropriate social security &amp; compensation for injuries/death</t>
  </si>
  <si>
    <t>SOC-REM-7</t>
  </si>
  <si>
    <t>The processor pays provides other benefits such as those related to years of service, seniority, performance, etc.</t>
  </si>
  <si>
    <t>SOC-REM-8</t>
  </si>
  <si>
    <t>3.15.5</t>
  </si>
  <si>
    <t>The processor does not deduct or reduce wages for disciplinary purposes.</t>
  </si>
  <si>
    <t>SOC-REM-9</t>
  </si>
  <si>
    <t>3.15.6</t>
  </si>
  <si>
    <t>The processor pays government or regulatory deductions on time.</t>
  </si>
  <si>
    <t>SOC-REM-10</t>
  </si>
  <si>
    <t>3.15.7</t>
  </si>
  <si>
    <t>The processor does not make deductions from worker pay for staying employed.</t>
  </si>
  <si>
    <t>SOC-REM-11</t>
  </si>
  <si>
    <t>3.15.8</t>
  </si>
  <si>
    <t>The processor ensures workers are not required to sign up for accommodation rental exceeding period of employment or require excessive deposits with financial penalties for leaving early employment or accommodation.</t>
  </si>
  <si>
    <t>SOC-REM-12</t>
  </si>
  <si>
    <t>3.15.9</t>
  </si>
  <si>
    <t>The processor maintains records of timely payment of wages, severance and benefits to workers.</t>
  </si>
  <si>
    <t>SOC-REM-13</t>
  </si>
  <si>
    <t>3.15.10</t>
  </si>
  <si>
    <t>The processor provides pay slips to workers in a language they understand and to include a detailed account of all deductions.</t>
  </si>
  <si>
    <t>SOC-REM-14</t>
  </si>
  <si>
    <t>3.15.11</t>
  </si>
  <si>
    <t>The processor ensures wages are paid only to the employee, including bank accounts controlled by the employee.</t>
  </si>
  <si>
    <t>SOC-REM-15</t>
  </si>
  <si>
    <t>3.15.12</t>
  </si>
  <si>
    <t>The processor ensures none of worker pay is withheld for any reason that is not allowed by law or union/collective bargaining agreement.</t>
  </si>
  <si>
    <t>SOC-REM-16</t>
  </si>
  <si>
    <t>3.15.13</t>
  </si>
  <si>
    <t>The processor ensures that workers are not required to pay deposits to access their documents or take vacation/leave.</t>
  </si>
  <si>
    <t>SOC-REM-17</t>
  </si>
  <si>
    <t>3.15.14</t>
  </si>
  <si>
    <t>The processor does not charge rents for accommodation that are in excess of local norms/market conditions.</t>
  </si>
  <si>
    <t>SOC-REM-18</t>
  </si>
  <si>
    <t>3.15.15</t>
  </si>
  <si>
    <t>The processor only maintains one set of books/records that accurately reflect worker compensation.</t>
  </si>
  <si>
    <t>SOC-REM-19</t>
  </si>
  <si>
    <t>The processor pays at least a living wage (19 000 INR / month in 2024) to all its employees.</t>
  </si>
  <si>
    <t>SOC-GRIEV-1</t>
  </si>
  <si>
    <t>3.16.1</t>
  </si>
  <si>
    <t>Grievance mechanism</t>
  </si>
  <si>
    <t>The processor has a grievance mechanism accessible to all employees, including domestic and foreign migrant, anonymously.</t>
  </si>
  <si>
    <t>SOC-GRIEV-2</t>
  </si>
  <si>
    <t>3.16.2</t>
  </si>
  <si>
    <t>The processor has a “no retaliation” policy the prohibits disciplining, dismissing or otherwise discriminating against any personnel or interested party for providing information on this standard compliance or for making other workplace complaints</t>
  </si>
  <si>
    <t>SOC-GRIEV-3</t>
  </si>
  <si>
    <t>3.16.3</t>
  </si>
  <si>
    <t xml:space="preserve">The processor has procedures for investigating, following up on and communicating the outcome of complaints concerning the workplace or of its implementing policies and procedures. </t>
  </si>
  <si>
    <t>SOC-GRIEV-4</t>
  </si>
  <si>
    <t>The processor ensures that results are freely available to all personnel and, upon request, to interested parties.</t>
  </si>
  <si>
    <t>SOC-GRIEV-5</t>
  </si>
  <si>
    <t>3.16.4</t>
  </si>
  <si>
    <t>The processor has evidence of compliance with the right of workers, including domestic and foreign migrant, to lodge complaints before responsible authorities, as prescribed by the law.</t>
  </si>
  <si>
    <t>SOC-CHS-1</t>
  </si>
  <si>
    <t>3.17.1</t>
  </si>
  <si>
    <t>Community Health and Safety</t>
  </si>
  <si>
    <t>The processor monitors, avoids, minimizes, reduces and compensates for adverse impacts on health and safety of the communities surrounding processing sites.</t>
  </si>
  <si>
    <t>SOC-CHS-2</t>
  </si>
  <si>
    <t>3.18.1</t>
  </si>
  <si>
    <t>Community Development</t>
  </si>
  <si>
    <t>The processor has identified community needs in consultation with affected communities, developed a plan, and committed resources to support community development.</t>
  </si>
  <si>
    <t>SOC-ASM-1</t>
  </si>
  <si>
    <t>3.19.1</t>
  </si>
  <si>
    <t>Artisanal and Small-Scale Mining</t>
  </si>
  <si>
    <t>When engaging with artisanal and small-scale miners (ASM), the processor facilitates their formalization and improvement of their environmental and social practices, where there are known to be legitimate ASM in the sphere of influence of the site / facility.</t>
  </si>
  <si>
    <t>SOC-HR-1</t>
  </si>
  <si>
    <t>3.20.1</t>
  </si>
  <si>
    <t>Human Rights</t>
  </si>
  <si>
    <t>The processor has a documented policy concerning respecting human rights.</t>
  </si>
  <si>
    <t>SOC-HR-2</t>
  </si>
  <si>
    <t>3.20.2</t>
  </si>
  <si>
    <t>The processor implements the UN Guiding Principles on Business and Human Rights including human rights due diligence.</t>
  </si>
  <si>
    <t>SOC-HR-3</t>
  </si>
  <si>
    <t>3.20.3</t>
  </si>
  <si>
    <t>The processor makes reasonable accommodation for worker religious practices.</t>
  </si>
  <si>
    <t>SOC-SHR-1</t>
  </si>
  <si>
    <t>3.21.1</t>
  </si>
  <si>
    <t>Security and Human Rights</t>
  </si>
  <si>
    <t>The processor has a documented policy concerning workplace security and its impact on worker human rights.</t>
  </si>
  <si>
    <t>SOC-SHR-2</t>
  </si>
  <si>
    <t>3.21.2</t>
  </si>
  <si>
    <t>The processor implements the Voluntary Principles on Security and Human Rights (VP on SHR) when engaging with private or public security forces.</t>
  </si>
  <si>
    <t>SOC-SHR-3</t>
  </si>
  <si>
    <t>3.21.3</t>
  </si>
  <si>
    <t>The processor continually assesses and monitors human rights conformance in the workplace.</t>
  </si>
  <si>
    <t>SOC-UNDER-1</t>
  </si>
  <si>
    <t>3.22.1</t>
  </si>
  <si>
    <t>Rights of under-privileged communities, including Indigenous Peoples’ and ethnic minorities</t>
  </si>
  <si>
    <t>The processor has a documented policy concerning right and Free Prior and Informed Consent (FPIC) of under-privileged communities.</t>
  </si>
  <si>
    <t>SOC-UNDER-2</t>
  </si>
  <si>
    <t>3.22.2</t>
  </si>
  <si>
    <t>The processor respects the rights of and FPIC of under-privileged communities.</t>
  </si>
  <si>
    <t>SOC-UNDER-3</t>
  </si>
  <si>
    <t>3.22.3</t>
  </si>
  <si>
    <t>The processor avoids adverse impacts on under-privileged communities’ lands, livelihoods, resources, and cultural heritage.</t>
  </si>
  <si>
    <t>SOC-UNDER-4</t>
  </si>
  <si>
    <t>3.22.4</t>
  </si>
  <si>
    <t>The processor has developed and implemented an under-privileged communities engagement plan in order to contribute to their empowerment.</t>
  </si>
  <si>
    <t>SOC-LAND-1</t>
  </si>
  <si>
    <t>3.23.1</t>
  </si>
  <si>
    <t>Land Acquisition and Resettlement</t>
  </si>
  <si>
    <t>Where land acquisition or resettlement is necessary, the processor has a documented policy concerning land acquisition and resettlement.</t>
  </si>
  <si>
    <t>SOC-LAND-2</t>
  </si>
  <si>
    <t>3.23.2</t>
  </si>
  <si>
    <t>Where land acquisition or resettlement is necessary, the processor explores all viable alternative project designs to avoid and/or minimize land acquisition and physical or economic displacement.</t>
  </si>
  <si>
    <t>SOC-LAND-3</t>
  </si>
  <si>
    <t>3.23.3</t>
  </si>
  <si>
    <t>Where land acquisition or resettlement is necessary, the processor implements a resettlement action plan to fairly address and compensate for residual adverse impacts in consultation with impacted local stakeholders.</t>
  </si>
  <si>
    <t>SOC-CULT-1</t>
  </si>
  <si>
    <t>3.24.1</t>
  </si>
  <si>
    <t>Cultural Heritage</t>
  </si>
  <si>
    <t>The processor has a documented policy concerning cultural heritage sites.</t>
  </si>
  <si>
    <t>SOC-CULT-2</t>
  </si>
  <si>
    <t>3.24.2</t>
  </si>
  <si>
    <t>The processor has identified cultural heritage sites in the area of the processor.</t>
  </si>
  <si>
    <t>SOC-CULT-3</t>
  </si>
  <si>
    <t>3.24.3</t>
  </si>
  <si>
    <t>Based on consultation with stakeholders, the processor avoids, minimizes, reduces and compensates for adverse impacts on cultural heritage.</t>
  </si>
  <si>
    <t>GOV-LC-1</t>
  </si>
  <si>
    <t>4.1.1</t>
  </si>
  <si>
    <t xml:space="preserve">GOVERNANCE </t>
  </si>
  <si>
    <t>The processor has identified the legal compliance requirements related to operating the business, and operates in accordance with those requirements, including avoiding doing business with sanctioned entities and ensuring payment of taxes.</t>
  </si>
  <si>
    <t>GOV-LC-2</t>
  </si>
  <si>
    <t>4.1.2</t>
  </si>
  <si>
    <t>The processor has obtained all applicable authorizations.</t>
  </si>
  <si>
    <t>GOV-LC-3</t>
  </si>
  <si>
    <t>4.1.3</t>
  </si>
  <si>
    <t>GOV-LC-4</t>
  </si>
  <si>
    <t>4.1.4</t>
  </si>
  <si>
    <t>GOV-LC-5</t>
  </si>
  <si>
    <t>4.1.5</t>
  </si>
  <si>
    <t>GOV-POL-1</t>
  </si>
  <si>
    <t>4.2.1</t>
  </si>
  <si>
    <t>Processor Policies and Procedures</t>
  </si>
  <si>
    <t xml:space="preserve">The processor has developed, communicated and enforced documented policies on the processor’s expectations and requirements for environmental management, occupational health and safety, social responsibility and corporate governance.  </t>
  </si>
  <si>
    <t>GOV-POL-2</t>
  </si>
  <si>
    <t>4.2.2</t>
  </si>
  <si>
    <t>The processor has operating procedures in place to support the policies.</t>
  </si>
  <si>
    <t>GOV-POL-3</t>
  </si>
  <si>
    <t>4.2.3</t>
  </si>
  <si>
    <t>The processor has a process to ensure personnel with responsibilities for policy/procedure implementation have/maintain relevant training and education related to their duties.</t>
  </si>
  <si>
    <t>GOV-BI-1</t>
  </si>
  <si>
    <t>4.3.1</t>
  </si>
  <si>
    <t>Business Integrity</t>
  </si>
  <si>
    <t xml:space="preserve">The processor prohibits and prevents bribery (including facilitation payments), corruption and anti-competitive behavior.  </t>
  </si>
  <si>
    <t>GOV-BI-2</t>
  </si>
  <si>
    <t xml:space="preserve">The Processor has established responsibility for business ethics management to someone in the company. </t>
  </si>
  <si>
    <t>GOV-BI-3</t>
  </si>
  <si>
    <t>The processor has established the employee, contractor and visitor training as appropriate to their function in the workplace.</t>
  </si>
  <si>
    <t>GOV-BI-4</t>
  </si>
  <si>
    <t>The processor has system to verify Fraud and collusion identification and management systems.</t>
  </si>
  <si>
    <t>GOV-BI-5</t>
  </si>
  <si>
    <t>The processor prohibits the giving, offering or accepting gifts, offers of employment or contracts or anything of value, whether directly or indirectly through third parties or family members.</t>
  </si>
  <si>
    <t>GOV-BI-6</t>
  </si>
  <si>
    <t>The processor ensures that Internal employee whistleblower mechanism and whisteblower protection in place.</t>
  </si>
  <si>
    <t>GOV-BI-7</t>
  </si>
  <si>
    <t>The Processor ensures that there is no misue of confidential data.</t>
  </si>
  <si>
    <t>GOV-STAKE-1</t>
  </si>
  <si>
    <t>4.4.1</t>
  </si>
  <si>
    <t>The processor carries out documented stakeholder mapping</t>
  </si>
  <si>
    <t>GOV-STAKE-2</t>
  </si>
  <si>
    <t>The Processor has implemented an engagement plan for the stakeholders</t>
  </si>
  <si>
    <t>GOV-STAKE-3</t>
  </si>
  <si>
    <t>The Processor has established a grievane mechanism that is accessible to stakeholders</t>
  </si>
  <si>
    <t>GOV-BR-1</t>
  </si>
  <si>
    <t>4.5.1</t>
  </si>
  <si>
    <t>Business Relationships</t>
  </si>
  <si>
    <t>The processor promotes responsible business practices with significant business partners, including suppliers.</t>
  </si>
  <si>
    <t>GOV-BR-2</t>
  </si>
  <si>
    <t>The processor conducts due diligence on business partners.</t>
  </si>
  <si>
    <t>GOV-BR-3</t>
  </si>
  <si>
    <t>The processor has assessed potential new business relationships.</t>
  </si>
  <si>
    <t>GOV-BR-4</t>
  </si>
  <si>
    <t>The processor peridocially reviews existing relationships to evaluate the changes and promotes transparency.</t>
  </si>
  <si>
    <t>GOV-BR-5</t>
  </si>
  <si>
    <t>The processor promotes transparency.</t>
  </si>
  <si>
    <t>GOV-BR-6</t>
  </si>
  <si>
    <t>The processor favors mid-term commercial relationships.</t>
  </si>
  <si>
    <t>4.5.2</t>
  </si>
  <si>
    <t>Where the processor receives, handles or promotes goods and/or services from suppliers /subcontractors or sub-suppliers who are classified as home workers, the processor ensures that such home workers are afforded a level of protection substantially equivalent to other workers.</t>
  </si>
  <si>
    <t>GOV-MRA-1</t>
  </si>
  <si>
    <t>4.6.1</t>
  </si>
  <si>
    <t>Management Responsibility and Accountability</t>
  </si>
  <si>
    <t>The processor has established formal documented management responsibility and accountability for implementation of due diligence, health, safety, social and environmental management.</t>
  </si>
  <si>
    <t>GOV-MRA-2</t>
  </si>
  <si>
    <t>4.6.2</t>
  </si>
  <si>
    <t>The processor has demonstrated management accountability and implementation through actions of monitoring and enforcing due diligence, health safety, social and environmental management requirements.</t>
  </si>
  <si>
    <t>GOV-MRA-3</t>
  </si>
  <si>
    <t>4.6.3</t>
  </si>
  <si>
    <t>The processor has made available training programs to workers on processor requirements, expectations and effective implementation on due diligence, health, safety, environmental management, social responsibility, grievance mechanisms and business ethics.</t>
  </si>
  <si>
    <t>GOV-MRA-4</t>
  </si>
  <si>
    <t>4.6.4</t>
  </si>
  <si>
    <t>The processor has implemented processes for root cause investigations for complaints, grievances, or incidents.</t>
  </si>
  <si>
    <t>GOV-MRA-5</t>
  </si>
  <si>
    <t>4.6.5</t>
  </si>
  <si>
    <t>The processor has made resources available for such above investigations, corrective/preventive actions implementation.</t>
  </si>
  <si>
    <t>GOV-MRA-6</t>
  </si>
  <si>
    <t>The processor maintains records of the investigation results.</t>
  </si>
  <si>
    <t>Relevant records</t>
  </si>
  <si>
    <t>GOV-MRA-7</t>
  </si>
  <si>
    <t>4.6.6</t>
  </si>
  <si>
    <t>The processor has disciplinary policies communicated and procedures in place for staff, contractor and supplier nonconformance to legal or contract requirements.</t>
  </si>
  <si>
    <t>GOV-MRA-8</t>
  </si>
  <si>
    <t>4.6.7</t>
  </si>
  <si>
    <t>The processor has a process of monitoring disciplinary actions taken against staff, contractors and suppliers.</t>
  </si>
  <si>
    <t>GOV-TRANS-1</t>
  </si>
  <si>
    <t>4.7.1</t>
  </si>
  <si>
    <t>Transparency and Disclosure</t>
  </si>
  <si>
    <t xml:space="preserve">The processor reports no less than annually (every year) on workplace environmental, health, safety, social and governance performance in line with internationally recognized standards (e.g. GRI) and to publicly support the implementation of EITI, and report where practical or integrate that information into sustainability, corporate responsibility or due diligence reports where the processor publishes one. </t>
  </si>
  <si>
    <t>GOV-MAN-1</t>
  </si>
  <si>
    <t>4.8.1</t>
  </si>
  <si>
    <t>Management/Executive Compensation and Incentives</t>
  </si>
  <si>
    <t xml:space="preserve">The processor has aligned compensation and incentives with its requirements on due diligence, safety, social and environmental management. </t>
  </si>
  <si>
    <t>SCD-PMS-1</t>
  </si>
  <si>
    <t>5.1.1</t>
  </si>
  <si>
    <t>SUPPLY CHAIN DUE DILIGENCE</t>
  </si>
  <si>
    <t>Step 1 - Establish strong processor management systems</t>
  </si>
  <si>
    <t>The processor adopts a written supply chain policy or supplier code of conduct.</t>
  </si>
  <si>
    <t>SCD-PMS-2</t>
  </si>
  <si>
    <t>5.1.2</t>
  </si>
  <si>
    <t>The processor Includes in the policy the standards against which the processor will make assessments of itself and its suppliers’ activities.</t>
  </si>
  <si>
    <t>SCD-PMS-3</t>
  </si>
  <si>
    <t>5.1.3</t>
  </si>
  <si>
    <t>The processor ensures the policy and standards are consistent with those in the Annex II model supply chain policy or equivalent, including timescales for disengagement or progressive improvement through mitigation.</t>
  </si>
  <si>
    <t>SCD-PMS-4</t>
  </si>
  <si>
    <t>5.1.4</t>
  </si>
  <si>
    <t>The processor includes in the policy a description of the management process for identifying and managing risks.</t>
  </si>
  <si>
    <t>SCD-PMS-5</t>
  </si>
  <si>
    <t>5.1.5</t>
  </si>
  <si>
    <t>The processor includes in the policy a commitment to the due diligence steps relevant to its supply chain and operations.</t>
  </si>
  <si>
    <t>SCD-PMS-6</t>
  </si>
  <si>
    <t>5.1.6</t>
  </si>
  <si>
    <t>The processor assigns responsibility for each part of the due diligence management process to appropriate staff.</t>
  </si>
  <si>
    <t>SCD-PMS-7</t>
  </si>
  <si>
    <t>5.1.7</t>
  </si>
  <si>
    <t>The processor provides authority to staff at a senior level to oversee due diligence.</t>
  </si>
  <si>
    <t>SCD-PMS-8</t>
  </si>
  <si>
    <t>5.1.8</t>
  </si>
  <si>
    <t>The processor ensures responsible employees have sufficient knowledge and experience of due diligence.</t>
  </si>
  <si>
    <t>SCD-PMS-9</t>
  </si>
  <si>
    <t>5.1.9</t>
  </si>
  <si>
    <t>The processor allocates resources and staff for due diligence operation and monitoring.</t>
  </si>
  <si>
    <t>SCD-PMS-10</t>
  </si>
  <si>
    <t>5.1.10</t>
  </si>
  <si>
    <t>The processor implements communication processes to ensure that critical information – including the processor supply chain policy, management processes and information on risks – reaches relevant employees and suppliers.</t>
  </si>
  <si>
    <t>SCD-PMS-11</t>
  </si>
  <si>
    <t>5.1.11</t>
  </si>
  <si>
    <t>The processor puts in place accountability for employees expected to perform due diligence.</t>
  </si>
  <si>
    <t>SCD-PMS-12</t>
  </si>
  <si>
    <t>5.1.12</t>
  </si>
  <si>
    <t>The processor establishes, where practicable, long-term relationships with suppliers.</t>
  </si>
  <si>
    <t>SCD-PMS-13</t>
  </si>
  <si>
    <t>5.1.13</t>
  </si>
  <si>
    <t>The processor confirms that suppliers commit to a supply chain policy consistent with Annex II and the OECD Guidance.</t>
  </si>
  <si>
    <t>SCD-PMS-14</t>
  </si>
  <si>
    <t>5.1.14</t>
  </si>
  <si>
    <t>The processor communicates to suppliers their expectations on responsible supply chains of mica.</t>
  </si>
  <si>
    <t>SCD-PMS-15</t>
  </si>
  <si>
    <t>5.1.15</t>
  </si>
  <si>
    <t>The processor incorporates the processor’s supply chain policy and due diligence management processes into commercial contracts and/or written agreements with suppliers, including the right to conduct unannounced spot-checks on suppliers and have access to their documentation.</t>
  </si>
  <si>
    <t>SCD-PMS-16</t>
  </si>
  <si>
    <t>5.1.16</t>
  </si>
  <si>
    <t>The processor considers ways the processor can support and build capabilities of suppliers to improve performance and conform to processor supply chain policy, especially if carrying out Step 3 risk mitigation.</t>
  </si>
  <si>
    <t>SCD-PMS-17</t>
  </si>
  <si>
    <t>5.1.17</t>
  </si>
  <si>
    <t>The processor designs measurable improvement plans with suppliers, with the involvement, if relevant and where appropriate, of local and central governments, international organizations and civil society when pursuing Step 3 risk mitigation.</t>
  </si>
  <si>
    <t>SCD-RISK-1</t>
  </si>
  <si>
    <t>5.2.1</t>
  </si>
  <si>
    <t>Step 2 - Identify and assess risks</t>
  </si>
  <si>
    <t>The processor designs and implements a process to determine any CAHRAs . CAHRAs may be countries or limited to specific regions within a country.</t>
  </si>
  <si>
    <t>SCD-RISK-2</t>
  </si>
  <si>
    <t>5.2.2</t>
  </si>
  <si>
    <t>The processor conducts a red flag review of locations of mica origin and transit, and supplier red-flags (See Box 2) in order to determine the need for Annex II risk assessment. The processor must ensure that the scope of risk identification and risk assessment extends to all risks set out in Annex II and the recommendations in the OECD Guidance.</t>
  </si>
  <si>
    <t>SCD-RISK-3</t>
  </si>
  <si>
    <t>5.2.3</t>
  </si>
  <si>
    <t>As part of the red flag review, the processor must also review information received according to Step 1C on all other mica for discrepancies or inconsistencies and record their determination of receipts as follows:
- Byproducts and their associated risks from the point of separation.
- Materials from traders, mine owners, individual or groups of collectors and evidence of third-party assessment of that processor and whether mica processed by those suppliers is from CAHRAs, and information and actions equivalent to these full relevant criteria.
- Materials from traders, mine owners, individual or groups of collectors and evidence of third-party assessment of that processor and whether mica processed by those suppliers is from a country where no regulations on responsible mining, child labor, or treatment of workers exist, or are not enforced, and information and actions equivalent to these full relevant criteria</t>
  </si>
  <si>
    <t>SCD-RISK-4</t>
  </si>
  <si>
    <t>5.2.4</t>
  </si>
  <si>
    <t>Secondary materials verified to be out of scope. In performing the red flag review, the processor must make a reasonable assessment of anomalies and likely risks and explain the findings which may conclude the outcome of the red flag review to be:
- Red flag locations or suppliers are not identified and no Annex II risk assessment is required;
- Red flag locations or suppliers are identified but Annex II risk assessment is not justified as the review does not indicate a significant probability that the source of mica is a red flag and this can be reasonably confirmed without on-the-ground investigation;
- Red flag locations or suppliers are identified and Annex II risk assessment is necessary as the level of risk is unclear or the review indicates that:
-- The mica originates from a country, region or state where no regulations exist or are not enforced on mining, collection or processing of mica,
-- The mica originates from a country, region or state where no regulations exist or are not enforced on responsible mining, child labor, or treatment of workers exist,
-- The source of mica is a CAHRA, or suspected to be a CAHRA rather than the stated origin;
-- The supplier has trading activities relating to a CAHRA that could impact risks for mica declared to be from non-CAHRA sources.</t>
  </si>
  <si>
    <t>SCD-STRA-1</t>
  </si>
  <si>
    <t>5.3.1</t>
  </si>
  <si>
    <t>Step 3 - Design and implement a strategy to respond to identified risks</t>
  </si>
  <si>
    <t>A processor must have and implement a process to ensure that on an ongoing basis, an outline of information gathered and the actual and potential risks identified in the supply chain risk assessment are reported to senior management with designated responsibility for due diligence.</t>
  </si>
  <si>
    <t>SCD-STRA-2</t>
  </si>
  <si>
    <t>5.3.2.1</t>
  </si>
  <si>
    <t>A processor must have and implement a process to continue trade throughout the course of measurable risk mitigation efforts; OR temporarily suspend trade while pursuing ongoing measurable mitigation efforts; AND/OR disengage with a supplier in cases where mitigation appears not feasible or unacceptable.</t>
  </si>
  <si>
    <t>SCD-STRA-3</t>
  </si>
  <si>
    <t>5.3.2.2</t>
  </si>
  <si>
    <t>A processor must have and implement a process to review identified risks against the processor policy to determine the relevant risk management strategy and a relevant risk management plan.</t>
  </si>
  <si>
    <t>SCD-STRA-4</t>
  </si>
  <si>
    <t>5.3.2.3</t>
  </si>
  <si>
    <t>A processor must have and implement a process to, when mitigating risks, include in the risk management plan a description of means to achieve progressive improvement within reasonable timescales.</t>
  </si>
  <si>
    <t>SCD-STRA-5</t>
  </si>
  <si>
    <t>5.3.2.4</t>
  </si>
  <si>
    <t>A processor must have and implement a process to, in order to support progressive improvement, build and/or exercise influence or cooperation with the actors in the supply chain who can most effectively and most directly mitigate the risks.</t>
  </si>
  <si>
    <t>SCD-STRA-6</t>
  </si>
  <si>
    <t>5.3.2.5</t>
  </si>
  <si>
    <t>A processor must have and implement a process to consult with suppliers and affected stakeholders to agree on the strategy for risk mitigation in the risk management plan including qualitative or quantitative measures of improvement.</t>
  </si>
  <si>
    <t>SCD-STRA-7</t>
  </si>
  <si>
    <t>5.3.2.6</t>
  </si>
  <si>
    <t>A processor must have and implement a process to publish the supply chain risk assessment and risk management plan with due regard to business confidentiality and other competitive concerns (refer to Step 5).</t>
  </si>
  <si>
    <t>SCD-STRA-8</t>
  </si>
  <si>
    <t>5.3.3.1</t>
  </si>
  <si>
    <t>A processor may demonstrate fulfillment of relevant criteria by confirming the processor has and implements a process to review identified risks reported by the on-the-ground team in order to clarify and confirm risk mitigation measures recommended are appropriate for the processor plan.</t>
  </si>
  <si>
    <t>SCD-STRA-9</t>
  </si>
  <si>
    <t>5.3.3.2</t>
  </si>
  <si>
    <t xml:space="preserve">
A processor may demonstrate fulfillment of relevant criteria by confirming the processor has and implements a process to review identified risks reported by the on-the-ground team in order to clarify and confirm there is direct engagement with affected stakeholders to pursue mitigation.</t>
  </si>
  <si>
    <t>SCD-STRA-10</t>
  </si>
  <si>
    <t>5.3.3.3</t>
  </si>
  <si>
    <t>A processor may demonstrate fulfillment of relevant criteria by confirming the processor has and implements a process to review identified risks reported by the on-the-ground team in order to clarify and confirm progress is reviewed on-the-ground against the recommended actions.</t>
  </si>
  <si>
    <t>SCD-STRA-11</t>
  </si>
  <si>
    <t>5.3.3.4</t>
  </si>
  <si>
    <t>A processor may demonstrate fulfillment of relevant criteria by confirming the processor has and implements a process to review identified risks reported by the on-the-ground team in order to clarify and confirm information on risks and progress of mitigation is shared while taking into account due regard to business confidentiality and other competitive concerns.</t>
  </si>
  <si>
    <t>SCD-STRA-12</t>
  </si>
  <si>
    <t>5.3.3.5</t>
  </si>
  <si>
    <t>A processor may demonstrate fulfillment of relevant criteria by confirming the processor has and implements a process to review identified risks reported by the on-the-ground team in order to clarify and confirm whether additional responses or actions by the processor are needed, including disengagement, suspension or to increase influence or cooperation with suppliers or other stakeholders.</t>
  </si>
  <si>
    <t>SCD-STRA-13</t>
  </si>
  <si>
    <t>5.3.4</t>
  </si>
  <si>
    <t>The processor has and implements a risk management plan.</t>
  </si>
  <si>
    <t>SCD-STRA-14</t>
  </si>
  <si>
    <t>5.3.5</t>
  </si>
  <si>
    <t>The processor monitors and tracks performance of risk mitigation in cooperation and/or consultation with local and central authorities, upstream companies, international or civil society organizations and affected third parties.</t>
  </si>
  <si>
    <t>SCD-STRA-15</t>
  </si>
  <si>
    <t>5.3.6</t>
  </si>
  <si>
    <t>The processor reports back to designated senior management and considers suspending or discontinuing engagement with a supplier after failed attempts at mitigation.</t>
  </si>
  <si>
    <t>SCD-STRA-16</t>
  </si>
  <si>
    <t>5.3.7</t>
  </si>
  <si>
    <t>The processor considers establishing or supporting a community monitoring network.</t>
  </si>
  <si>
    <t>SCD-STRA-17</t>
  </si>
  <si>
    <t>5.3.8.1</t>
  </si>
  <si>
    <t>A processor may demonstrate fulfillment of relevant criteria by confirming the processor has and implements a process to review the progress and results of mitigation of identified risks by the on-the-ground team in order to confirm direct engagement with affected stakeholders to pursue mitigation has continued.</t>
  </si>
  <si>
    <t>SCD-STRA-18</t>
  </si>
  <si>
    <t>5.3.8.2</t>
  </si>
  <si>
    <t>A processor may demonstrate fulfillment of relevant criteria by confirming the processor has and implements a process to review the progress and results of mitigation of identified risks by the on-the-ground team in order to confirm whether a community monitoring network is in place (if established).</t>
  </si>
  <si>
    <t>SCD-STRA-19</t>
  </si>
  <si>
    <t>5.3.8.3</t>
  </si>
  <si>
    <t>A processor may demonstrate fulfillment of relevant criteria by confirming the processor has and implements a process to review the progress and results of mitigation of identified risks by the on-the-ground team in order to confirm the results of mitigation six months from the identification of any risk.</t>
  </si>
  <si>
    <t>SCD-STRA-20</t>
  </si>
  <si>
    <t>5.3.8.4</t>
  </si>
  <si>
    <t>A processor may demonstrate fulfillment of relevant criteria by confirming the processor has and implements a process to review the progress and results of mitigation of identified risks by the on-the-ground team in order to confirm whether additional responses or actions by the processor are needed, including disengagement, suspension or to increase influence or cooperation with suppliers or other stakeholders.</t>
  </si>
  <si>
    <t>SCD-STRA-21</t>
  </si>
  <si>
    <t>5.3.9</t>
  </si>
  <si>
    <t>The processor conducts on-going monitoring, and after the implementation of the risk management plan and/or following any change in the processor sourcing strategies, supply chain information gathering, and cross-checking against processor standards must be repeated (Step 2B-2C).</t>
  </si>
  <si>
    <t>SCD-STRA-22</t>
  </si>
  <si>
    <t>5.3.10</t>
  </si>
  <si>
    <t>If a targeted Annex II risk assessment (Step 2C) has been required, the processor must also describe additional management systems and outline the methods of, and type of information provided by, the on-the-ground assessment team as well as an explanation of how the processor performs risk assessment. The processor strategy for responding to risks must also be outlined, including any training of suppliers, the involvement of stakeholders and the processor efforts to monitor risk management activities.</t>
  </si>
  <si>
    <t>SCD-STRA-23</t>
  </si>
  <si>
    <t>5.3.11.1</t>
  </si>
  <si>
    <t>The processor publishes the following additional information in the Management Systems, including a description of the processor’s system for chain of custody and traceability of the supply chain to identify locations and operators for Annex II risk assessment.</t>
  </si>
  <si>
    <t>SCD-STRA-24</t>
  </si>
  <si>
    <t>5.3.11.2</t>
  </si>
  <si>
    <t>The processor publishes the following additional information in the Management Systems, including a description of methods for disclosing relevant information to mine of origin to down- stream actors or to auditors.</t>
  </si>
  <si>
    <t>SCD-STRA-25</t>
  </si>
  <si>
    <t>5.3.12.1</t>
  </si>
  <si>
    <t>The processor implements the risk assessment in the supply chain, including by publishing the methodology and results of the risk assessment and the supply chain management plan with due regard taken of business confidentiality and other competitive concerns (Refer to Step 3B).</t>
  </si>
  <si>
    <t>SCD-STRA-26</t>
  </si>
  <si>
    <t>5.3.12.2</t>
  </si>
  <si>
    <t>The processor implements the risk assessment in the supply chain, including by outlining the methodology, practices and information yielded by the on-the-ground assessment.</t>
  </si>
  <si>
    <t>SCD-STRA-27</t>
  </si>
  <si>
    <t>5.3.12.3</t>
  </si>
  <si>
    <t>The processor implements the risk assessment in the supply chain, including by explaining the methodology of processor supply chain risk assessments.</t>
  </si>
  <si>
    <t>SCD-STRA-28</t>
  </si>
  <si>
    <t>5.3.13.1</t>
  </si>
  <si>
    <t>The processor implements the risk management including by describing the steps taken to manage risks, including a summary report on the strategy for risk mitigation in the risk management plan, and capability training, if any, and the involvement of affected stakeholders.</t>
  </si>
  <si>
    <t>SCD-STRA-29</t>
  </si>
  <si>
    <t>5.3.13.2</t>
  </si>
  <si>
    <t>The processor implements the risk management including by disclosing the efforts made by the processor to monitor and track performance.</t>
  </si>
  <si>
    <t>SCD-STRA-30</t>
  </si>
  <si>
    <t>5.4.1</t>
  </si>
  <si>
    <t>Step 4 - Carry out independent thrid-party audit of processor's due diligence practices</t>
  </si>
  <si>
    <t>The processor must allow an independent third-party audit of its activities, processes and systems to address ESG criteria and conduct supply chain due diligence of mica. The processor must ensure that it is adequately prepared with samples of relevant documentation available to be reviewed in preparation or performance of the audit. This audit may combine the workplace environmental, occupational health and safety, social and governance standards and the supply chain due diligence standards. In these cases, separate audit reports may be issued for each standard.</t>
  </si>
  <si>
    <t>SCD-STRA-31</t>
  </si>
  <si>
    <t>5.5.1</t>
  </si>
  <si>
    <t>Step 5 - Report annually on supply due diligence</t>
  </si>
  <si>
    <t>Companies should annually report on workplace ESG and due diligence for responsible supply chains of mica or integrate that information into annual sustainability or corporate responsibility reports where the processor publishes one.
All public information published must take into account due regard of business confidentiality and other competitive concerns including price information and supplier relationships. Confidential information would for example include information on processor suppliers, customers, contract terms, tonnage and capacity.
A processor may demonstrate fulfillment of relevant criteria by referring in its annual due diligence report, in general terms, to methodologies, information, results or strategies while not identifying relations with specific suppliers or customers. A processor participating in an industry program may demonstrate compliance with the reporting requirement by publishing a summary audit report through that industry program.</t>
  </si>
  <si>
    <t>SCD-STRA-32</t>
  </si>
  <si>
    <t>5.5.2</t>
  </si>
  <si>
    <r>
      <t xml:space="preserve">Where a </t>
    </r>
    <r>
      <rPr>
        <b/>
        <i/>
        <sz val="10"/>
        <color rgb="FF292829"/>
        <rFont val="Lucida Sans"/>
        <family val="2"/>
      </rPr>
      <t>processor</t>
    </r>
    <r>
      <rPr>
        <sz val="10"/>
        <color rgb="FF292829"/>
        <rFont val="Lucida Sans"/>
        <family val="2"/>
      </rPr>
      <t xml:space="preserve"> determines the need for a full </t>
    </r>
    <r>
      <rPr>
        <b/>
        <i/>
        <sz val="10"/>
        <color rgb="FF292829"/>
        <rFont val="Lucida Sans"/>
        <family val="2"/>
      </rPr>
      <t>Annex II risk assessment</t>
    </r>
    <r>
      <rPr>
        <sz val="10"/>
        <color rgb="FF292829"/>
        <rFont val="Lucida Sans"/>
        <family val="2"/>
      </rPr>
      <t xml:space="preserve">, based on the outcomes of the </t>
    </r>
    <r>
      <rPr>
        <b/>
        <i/>
        <sz val="10"/>
        <color rgb="FF292829"/>
        <rFont val="Lucida Sans"/>
        <family val="2"/>
      </rPr>
      <t>red-flag review</t>
    </r>
    <r>
      <rPr>
        <sz val="10"/>
        <color rgb="FF292829"/>
        <rFont val="Lucida Sans"/>
        <family val="2"/>
      </rPr>
      <t xml:space="preserve"> in Step 2A, the </t>
    </r>
    <r>
      <rPr>
        <b/>
        <i/>
        <sz val="10"/>
        <color rgb="FF292829"/>
        <rFont val="Lucida Sans"/>
        <family val="2"/>
      </rPr>
      <t>processor</t>
    </r>
    <r>
      <rPr>
        <sz val="10"/>
        <color rgb="FF292829"/>
        <rFont val="Lucida Sans"/>
        <family val="2"/>
      </rPr>
      <t xml:space="preserve"> must have in place a chain of custody or a traceability system that generates detailed information on the circumstances of extraction, export, processing or trade.</t>
    </r>
  </si>
  <si>
    <t>SCD-STRA-33</t>
  </si>
  <si>
    <t>5.5.3</t>
  </si>
  <si>
    <t>The processor must have a system to store information for five years, including records of payments made by suppliers which constitute risks associated with those listed in Annex II. The processor must also avoid use of cash and support the principles of the Extractive Industry Transparency Initiative (EITI).</t>
  </si>
  <si>
    <t>SCD-STRA-34</t>
  </si>
  <si>
    <t>5.5.4</t>
  </si>
  <si>
    <t>Incorporate supply chain information disclosure requirements into written agreements and/or contracts with immediate suppliers whether traders, aggregators, processors, mines (LSM and/or ASM) or exporters.</t>
  </si>
  <si>
    <t>SCD-STRA-35</t>
  </si>
  <si>
    <t>5.5.4.1</t>
  </si>
  <si>
    <t>The disclosure requirements include all taxes, fees or royalties paid to government for the purposes of extraction, trade, transport and export of mica.</t>
  </si>
  <si>
    <t>SCD-STRA-36</t>
  </si>
  <si>
    <t>5.5.4.2</t>
  </si>
  <si>
    <t>The disclosure requirements include any other payments made to governmental officials for the purposes of extraction, trade, transport and export of mica.</t>
  </si>
  <si>
    <t>SCD-STRA-37</t>
  </si>
  <si>
    <t>5.5.4.3</t>
  </si>
  <si>
    <t>The disclosure requirements include all taxes and any other payments made to public or private security forces or other armed groups at all points in the supply chain from the point of mica extraction onwards.</t>
  </si>
  <si>
    <t>SCD-STRA-38</t>
  </si>
  <si>
    <t>5.5.4.4</t>
  </si>
  <si>
    <t>The disclosure requirements include the ownership (including beneficial ownership) and corporate structure of the exporter, including the names of corporate officers and directors; the business, government, political or military affiliations of the processor and officers.</t>
  </si>
  <si>
    <t>SCD-STRA-39</t>
  </si>
  <si>
    <t>5.5.4.5</t>
  </si>
  <si>
    <t>The disclosure requirements include the mine of mica origin.</t>
  </si>
  <si>
    <t>SCD-STRA-40</t>
  </si>
  <si>
    <t>5.5.4.6</t>
  </si>
  <si>
    <t>The disclosure requirements include quantity, dates and method of extraction (artisanal and small-scale or large-scale mining).</t>
  </si>
  <si>
    <t>SCD-STRA-41</t>
  </si>
  <si>
    <t>5.5.4.7</t>
  </si>
  <si>
    <t xml:space="preserve">The disclosure requirements include locations where mica are consolidated, traded, processed or upgraded.	</t>
  </si>
  <si>
    <t>SCD-STRA-42</t>
  </si>
  <si>
    <t>5.5.4.8</t>
  </si>
  <si>
    <t>The disclosure requirements include the identification of all upstream intermediaries, consolidators or other actors in the upstream supply chain.</t>
  </si>
  <si>
    <t>SCD-STRA-43</t>
  </si>
  <si>
    <t>5.5.4.9</t>
  </si>
  <si>
    <t>The disclosure requirements include transportation routes.</t>
  </si>
  <si>
    <t>SCD-STRA-44</t>
  </si>
  <si>
    <t>5.5.4.10</t>
  </si>
  <si>
    <t>The disclosure requirements include all export, import and re-export documentation of international traders and re-processors.</t>
  </si>
  <si>
    <t>SCD-STRA-45</t>
  </si>
  <si>
    <t>5.5.5</t>
  </si>
  <si>
    <t>The processor introduces a chain of custody or traceability system and retain information for five years.</t>
  </si>
  <si>
    <t>SCD-STRA-46</t>
  </si>
  <si>
    <t>5.5.6</t>
  </si>
  <si>
    <t>The processor makes the information gained related to processor due diligence standards and processes available to immediate downstream purchasers or to auditors with the mandate to collect and process information on mica from CAHRAs, with due regard taken of business confidentiality and other competitive or security concerns.</t>
  </si>
  <si>
    <t>SCD-STRA-47</t>
  </si>
  <si>
    <t>5.5.7</t>
  </si>
  <si>
    <t>The processor avoids, where practicable, cash purchases for processor transactions. Where cash purchases are unavoidable, the processor must obtain verifiable documentation and preferably route the transaction through official banking channels.</t>
  </si>
  <si>
    <t>SCD-STRA-48</t>
  </si>
  <si>
    <t>5.5.8</t>
  </si>
  <si>
    <t>The processor supports the implementation of the principles of the EITI through processor participation in appropriate reporting. This reporting is required only in an implementing country of EITI.</t>
  </si>
  <si>
    <t>SCD-STRA-49</t>
  </si>
  <si>
    <t>5.5.9</t>
  </si>
  <si>
    <t>If the processor identifies risks that receipts may be associated with mica known or suspected to be from CAHRAs then further steps must be taken as relevant and appropriate.</t>
  </si>
  <si>
    <t>SCD-STRA-50</t>
  </si>
  <si>
    <t>5.5.10</t>
  </si>
  <si>
    <t>When Annex II risk assessment is required, the processor must continue through the remaining steps of due diligence. This includes continuing with Step 2B, 2C, 3, 4, and 5 and obtaining extensive information on the supply chain to the mine of origin (Steps 1C1 to 1C4) and establishing an on the ground assessment team to understand local context, work with local stakeholders, suggest and monitor risk management and address grievances.</t>
  </si>
  <si>
    <t>SCD-STRA-51</t>
  </si>
  <si>
    <t>5.5.11</t>
  </si>
  <si>
    <t>The processor should establish a chain of custody or traceability system to obtain relevant information according to Step 1C1 to 1C4 in order to be able to identify and assess Annex II risks. The processor should work to understand the supply chain to the mine of origin and understand the context within the identified CAHRA, including via on-the-ground assessment teams.</t>
  </si>
  <si>
    <t>SCD-STRA-52</t>
  </si>
  <si>
    <t>5.5.12</t>
  </si>
  <si>
    <t>A processor must have and implement a process to understand the context of CAHRAs that have been identified in the processor’s supply chain.</t>
  </si>
  <si>
    <t>SCD-STRA-53</t>
  </si>
  <si>
    <t>5.5.13</t>
  </si>
  <si>
    <t>A processor must have and implement a process to clarify the information on chain of custody, activities and relationships of all upstream suppliers obtained for the red flag review in Step 1C.</t>
  </si>
  <si>
    <t>SCD-STRA-54</t>
  </si>
  <si>
    <t>5.5.14</t>
  </si>
  <si>
    <t>A processor must have and implement a process to identify the locations and qualitative conditions of the extraction, trade, handling and export of the mica by implementing Step 1 C1 to C4 (i.5., a chain of custody or traceability system).</t>
  </si>
  <si>
    <t>SCD-STRA-55</t>
  </si>
  <si>
    <t>5.5.15</t>
  </si>
  <si>
    <t>A processor must have and implement a process to obtain and maintain up to date on-the- ground information for use in processor risk assessment according to the OECD Guidance Appendix (See Box 3).</t>
  </si>
  <si>
    <t>SCD-STRA-56</t>
  </si>
  <si>
    <t>5.5.16</t>
  </si>
  <si>
    <t>The processor must cross-check the factual information available, including the facts provided by the on-the-ground assessment team against the processor policy and standards and carry out a risk assessment. These standards include national laws of the processor’s own country and those of mica origin, transport and re-export. The processor must also take into account legally binding documents governing operations and business relations, as well as other relevant laws.</t>
  </si>
  <si>
    <t>SCD-STRA-57</t>
  </si>
  <si>
    <t>5.5.17.1</t>
  </si>
  <si>
    <t>A processor designs and implements a process to use all relevant available information in a comparison with the principles and standards of the processor supply chain policy referencing Annex II.</t>
  </si>
  <si>
    <t>SCD-STRA-58</t>
  </si>
  <si>
    <t>5.5.17.2</t>
  </si>
  <si>
    <t>A processor designs and implements a process to use all relevant available information in a comparison with national laws of the countries;
- where the processor is domiciled or publicly-traded (if applicable);
- from which the mica originate; and
- of transport or re-export.</t>
  </si>
  <si>
    <t>SCD-STRA-59</t>
  </si>
  <si>
    <t>5.5.17.3</t>
  </si>
  <si>
    <t>A processor designs and implements a process to use all relevant available information in a comparison with legal instruments governing processor operations and business relations, such as financing agreements, contractor agreements and supplier agreements.</t>
  </si>
  <si>
    <t>SCD-STRA-60</t>
  </si>
  <si>
    <t>5.5.17.4</t>
  </si>
  <si>
    <t>A processor designs and implements a process to use all relevant available information in a comparison with other relevant international instruments such as the OECD Guidelines for Multinational Enterprises, international human rights and humanitarian law.</t>
  </si>
  <si>
    <t>SCD-STRA-61</t>
  </si>
  <si>
    <t>5.5.18</t>
  </si>
  <si>
    <t>If the outcome of the comparison identifies any reasonable inconsistency between factual information and their standard, that is an identified risk with potential adverse impact to which Step 3 applies.</t>
  </si>
  <si>
    <t>Global Workplace Standard for Mica Processors
- Audit outcomes -</t>
  </si>
  <si>
    <t>AUDIT OUTCOMES</t>
  </si>
  <si>
    <t>SUMMARY</t>
  </si>
  <si>
    <t>Total number of criteria</t>
  </si>
  <si>
    <t>Category</t>
  </si>
  <si>
    <t>Fulfilled</t>
  </si>
  <si>
    <t>Partial</t>
  </si>
  <si>
    <t>Not fulfilled</t>
  </si>
  <si>
    <t>DETAILED</t>
  </si>
  <si>
    <t>Total number of criteria (excl. N/A)</t>
  </si>
  <si>
    <t>Global Workplace Standard for Mica Processors
- CAP follow-up -</t>
  </si>
  <si>
    <t>CAP FOLLOW-UP</t>
  </si>
  <si>
    <t>Total number of criteria necessiting corrective actions (CA)</t>
  </si>
  <si>
    <t>Time to correct non-compliances</t>
  </si>
  <si>
    <t>days</t>
  </si>
  <si>
    <t>CA completed</t>
  </si>
  <si>
    <t>CA on going</t>
  </si>
  <si>
    <t>… of those late</t>
  </si>
  <si>
    <t>Colonne1</t>
  </si>
  <si>
    <t>Colonne2</t>
  </si>
  <si>
    <t>Colonne3</t>
  </si>
  <si>
    <t>CA not started</t>
  </si>
  <si>
    <t>Total number of CAP in place</t>
  </si>
  <si>
    <t>Please insert the logo of the auditing agency (as a picture)  in the frame below:</t>
  </si>
  <si>
    <t>Date</t>
  </si>
  <si>
    <t>Reference/source</t>
  </si>
  <si>
    <t>Minimum audit wage</t>
  </si>
  <si>
    <t>INR/month</t>
  </si>
  <si>
    <t>Indian government website</t>
  </si>
  <si>
    <t>See https://responsible-mica-initiative.com/wp-content/uploads/2023/04/20230314_Mica-income-wage-and-cost-analysis_RMI-Overview-Full-Reports.pdf for more details on the figures.</t>
  </si>
  <si>
    <t>Local fair wage</t>
  </si>
  <si>
    <t>RMI</t>
  </si>
  <si>
    <t>AUDIT REPORT</t>
  </si>
  <si>
    <t>Global Workplace Responsible Sourcing, Environment, Health and Safety Due-Diligence Standard for Mica Processors</t>
  </si>
  <si>
    <t>Auditee</t>
  </si>
  <si>
    <t>Audit's date</t>
  </si>
  <si>
    <t>Table of content</t>
  </si>
  <si>
    <t>Company's details &amp; scope</t>
  </si>
  <si>
    <t>Page 2</t>
  </si>
  <si>
    <t>Objectives, basis, brief</t>
  </si>
  <si>
    <t>Page 3</t>
  </si>
  <si>
    <t>Overall observations</t>
  </si>
  <si>
    <t>Page 4</t>
  </si>
  <si>
    <t>Detailed findings - ENV</t>
  </si>
  <si>
    <t>Page 5</t>
  </si>
  <si>
    <t>Detailed findings - OHS</t>
  </si>
  <si>
    <t>Page 6</t>
  </si>
  <si>
    <t>Detailed findings - SOC</t>
  </si>
  <si>
    <t>Page 7</t>
  </si>
  <si>
    <t>Detailed findings - GOV</t>
  </si>
  <si>
    <t>Page 8</t>
  </si>
  <si>
    <t>Detailed findings - SC DD</t>
  </si>
  <si>
    <t>Page 9</t>
  </si>
  <si>
    <t>Page 1 of</t>
  </si>
  <si>
    <t>Audit summary (1/)
Company's details &amp; scope</t>
  </si>
  <si>
    <t>Company</t>
  </si>
  <si>
    <t>Main activities</t>
  </si>
  <si>
    <t>Auditee representative</t>
  </si>
  <si>
    <t>Audit criteria covered by the audit</t>
  </si>
  <si>
    <t>Non announced</t>
  </si>
  <si>
    <t>Audit date</t>
  </si>
  <si>
    <t>Audit team leader</t>
  </si>
  <si>
    <t>Page 2 of</t>
  </si>
  <si>
    <t>Audit summary (2/)
Objective, Basis, Brief</t>
  </si>
  <si>
    <t>The objective was to check conformity assessment with respect to the above listed criteria (see previous page).</t>
  </si>
  <si>
    <r>
      <t>Limitation or Exclusion, if any:</t>
    </r>
    <r>
      <rPr>
        <sz val="11"/>
        <color rgb="FF114076"/>
        <rFont val="Trebuchet MS"/>
        <family val="2"/>
      </rPr>
      <t xml:space="preserve"> There was no </t>
    </r>
    <r>
      <rPr>
        <i/>
        <sz val="11"/>
        <color rgb="FF114076"/>
        <rFont val="Trebuchet MS"/>
        <family val="2"/>
      </rPr>
      <t>a priori</t>
    </r>
    <r>
      <rPr>
        <sz val="11"/>
        <color rgb="FF114076"/>
        <rFont val="Trebuchet MS"/>
        <family val="2"/>
      </rPr>
      <t xml:space="preserve"> limitation or exclusion from the audit standard or criteria. All criteria deemed to be not applicable were idenfitied as such during the audit.</t>
    </r>
  </si>
  <si>
    <t>Specific remark by the auditor (if not, please insert "N/A")</t>
  </si>
  <si>
    <t>Write here any specific remark related to the scope and/or limitation and/or exclusion of any criteria worth mentioning on top of any remark already stated in the audit checklist itself</t>
  </si>
  <si>
    <t>Description of the company</t>
  </si>
  <si>
    <t>Page 3 of</t>
  </si>
  <si>
    <t>Summary of audit findings
Overall observations</t>
  </si>
  <si>
    <t>Positive observations</t>
  </si>
  <si>
    <t>Areas for Improvement</t>
  </si>
  <si>
    <t>ENVIRONMENT</t>
  </si>
  <si>
    <t>OCCUPATIONAL HEALTH &amp; SAFETY</t>
  </si>
  <si>
    <t>SOCIAL</t>
  </si>
  <si>
    <t>GOVERNANCE</t>
  </si>
  <si>
    <t>DUE DILIGENCE</t>
  </si>
  <si>
    <t>Page 4 of</t>
  </si>
  <si>
    <t>Detailed audit findings
ENVIRONMENT</t>
  </si>
  <si>
    <t>Total # of criteria</t>
  </si>
  <si>
    <t>Partially fulfilled</t>
  </si>
  <si>
    <t>Not applicable</t>
  </si>
  <si>
    <t>% of compliance*</t>
  </si>
  <si>
    <t>Zero Tolerance</t>
  </si>
  <si>
    <t>Major observations related to the ENVIRONMENT component:</t>
  </si>
  <si>
    <t>Write here any specific observation related to the ENVIRONMENT component worth mentioning on top of what has already been stated page 4.</t>
  </si>
  <si>
    <t>(*) - % of compliance is calculated as follows: # of fulfilled criteria divided by [total # of criteria - # of non applicable criteria]</t>
  </si>
  <si>
    <t>Page 5 of</t>
  </si>
  <si>
    <t>Detailed audit findings
OCCUPATIONAL HEALTH AND SAFETY</t>
  </si>
  <si>
    <t>Major observations related to the OHS component:</t>
  </si>
  <si>
    <t>Write here any specific observation related to the OHS component worth mentioning on top of what has already been stated page 4.</t>
  </si>
  <si>
    <t>Page 6 of</t>
  </si>
  <si>
    <t>Detailed audit findings
SOCIAL</t>
  </si>
  <si>
    <t>Major observations related to the SOCIAL component:</t>
  </si>
  <si>
    <t>Write here any specific observation related to the SOCIAL component worth mentioning on top of what has already been stated page 4.</t>
  </si>
  <si>
    <t>National min. wage</t>
  </si>
  <si>
    <t>Average wage paid to the workers</t>
  </si>
  <si>
    <t>Please specify the unit</t>
  </si>
  <si>
    <t>Page 7 of</t>
  </si>
  <si>
    <t>Detailed audit findings
GOVERNANCE</t>
  </si>
  <si>
    <t>Major observations related to the GOVERNANCE component:</t>
  </si>
  <si>
    <t>Write here any specific observation related to the GOVERNANCE component worth mentioning on top of what has already been stated page 4.</t>
  </si>
  <si>
    <t>Page 8 of</t>
  </si>
  <si>
    <t>Detailed audit findings
SUPPLY CHAIN DUE DILIGENCE</t>
  </si>
  <si>
    <t>Major observations related to the SUPPLY CHAIN DUE DILIGENCE component:</t>
  </si>
  <si>
    <t>Write here any specific observation related to the SUPPLY CHAIN DUE DILIGENCE component worth mentioning on top of what has already been stated page 4.</t>
  </si>
  <si>
    <t>Page 9 of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</si>
</sst>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2"/>
      <color theme="1"/>
      <name val="Calibri"/>
      <family val="2"/>
      <scheme val="minor"/>
    </font>
    <font>
      <sz val="12"/>
      <color theme="1"/>
      <name val="Calibri"/>
      <family val="2"/>
      <scheme val="minor"/>
    </font>
    <font>
      <sz val="12"/>
      <color theme="1"/>
      <name val="Trebuchet MS"/>
      <family val="2"/>
    </font>
    <font>
      <sz val="24"/>
      <color rgb="FF114076"/>
      <name val="Trebuchet MS"/>
      <family val="2"/>
    </font>
    <font>
      <i/>
      <sz val="18"/>
      <color theme="0" tint="-0.34998626667073579"/>
      <name val="Trebuchet MS"/>
      <family val="2"/>
    </font>
    <font>
      <b/>
      <sz val="14"/>
      <color rgb="FF114076"/>
      <name val="Trebuchet MS"/>
      <family val="2"/>
    </font>
    <font>
      <b/>
      <sz val="12"/>
      <color rgb="FF114076"/>
      <name val="Trebuchet MS"/>
      <family val="2"/>
    </font>
    <font>
      <sz val="12"/>
      <color rgb="FF114076"/>
      <name val="Trebuchet MS"/>
      <family val="2"/>
    </font>
    <font>
      <b/>
      <sz val="14"/>
      <color rgb="FF134077"/>
      <name val="Trebuchet MS"/>
      <family val="2"/>
    </font>
    <font>
      <sz val="12"/>
      <color rgb="FF134077"/>
      <name val="Trebuchet MS"/>
      <family val="2"/>
    </font>
    <font>
      <b/>
      <sz val="12"/>
      <color rgb="FF134077"/>
      <name val="Trebuchet MS"/>
      <family val="2"/>
    </font>
    <font>
      <i/>
      <sz val="12"/>
      <color theme="0" tint="-0.34998626667073579"/>
      <name val="Trebuchet MS"/>
      <family val="2"/>
    </font>
    <font>
      <i/>
      <sz val="12"/>
      <color theme="0" tint="-0.499984740745262"/>
      <name val="Trebuchet MS"/>
      <family val="2"/>
    </font>
    <font>
      <sz val="12"/>
      <color theme="0"/>
      <name val="Trebuchet MS"/>
      <family val="2"/>
    </font>
    <font>
      <sz val="18"/>
      <color rgb="FF134077"/>
      <name val="Trebuchet MS"/>
      <family val="2"/>
    </font>
    <font>
      <i/>
      <sz val="12"/>
      <color rgb="FF134077"/>
      <name val="Trebuchet MS"/>
      <family val="2"/>
    </font>
    <font>
      <i/>
      <sz val="12"/>
      <color theme="1"/>
      <name val="Trebuchet MS"/>
      <family val="2"/>
    </font>
    <font>
      <sz val="12"/>
      <color rgb="FFFF0000"/>
      <name val="Trebuchet MS"/>
      <family val="2"/>
    </font>
    <font>
      <sz val="18"/>
      <color rgb="FFFF0000"/>
      <name val="Trebuchet MS"/>
      <family val="2"/>
    </font>
    <font>
      <sz val="12"/>
      <name val="Trebuchet MS"/>
      <family val="2"/>
    </font>
    <font>
      <sz val="8"/>
      <name val="Calibri"/>
      <family val="2"/>
      <scheme val="minor"/>
    </font>
    <font>
      <sz val="10"/>
      <color rgb="FF292829"/>
      <name val="Lucida Sans"/>
      <family val="2"/>
    </font>
    <font>
      <b/>
      <i/>
      <sz val="10"/>
      <color rgb="FF292829"/>
      <name val="Lucida Sans"/>
      <family val="2"/>
    </font>
    <font>
      <i/>
      <sz val="18"/>
      <color theme="0" tint="-0.249977111117893"/>
      <name val="Calibri"/>
      <family val="2"/>
      <scheme val="minor"/>
    </font>
    <font>
      <i/>
      <sz val="11"/>
      <color theme="0" tint="-0.249977111117893"/>
      <name val="Calibri"/>
      <family val="2"/>
      <scheme val="minor"/>
    </font>
    <font>
      <i/>
      <sz val="12"/>
      <color rgb="FFA6A6A6"/>
      <name val="Trebuchet MS"/>
      <family val="2"/>
    </font>
    <font>
      <b/>
      <sz val="28"/>
      <color rgb="FF114076"/>
      <name val="Trebuchet MS"/>
      <family val="2"/>
    </font>
    <font>
      <b/>
      <sz val="20"/>
      <color rgb="FF114076"/>
      <name val="Trebuchet MS"/>
      <family val="2"/>
    </font>
    <font>
      <sz val="11"/>
      <color rgb="FF114076"/>
      <name val="Trebuchet MS"/>
      <family val="2"/>
    </font>
    <font>
      <b/>
      <sz val="11"/>
      <color rgb="FF114076"/>
      <name val="Trebuchet MS"/>
      <family val="2"/>
    </font>
    <font>
      <i/>
      <sz val="11"/>
      <color rgb="FF114076"/>
      <name val="Trebuchet MS"/>
      <family val="2"/>
    </font>
    <font>
      <i/>
      <sz val="12"/>
      <color rgb="FF114076"/>
      <name val="Trebuchet MS"/>
      <family val="2"/>
    </font>
    <font>
      <sz val="12"/>
      <color theme="0"/>
      <name val="Calibri"/>
      <family val="2"/>
      <scheme val="minor"/>
    </font>
    <font>
      <b/>
      <i/>
      <sz val="12"/>
      <color rgb="FF114076"/>
      <name val="Trebuchet MS"/>
      <family val="2"/>
    </font>
    <font>
      <sz val="20"/>
      <color rgb="FF114076"/>
      <name val="Trebuchet MS"/>
      <family val="2"/>
    </font>
  </fonts>
  <fills count="7">
    <fill>
      <patternFill patternType="none"/>
    </fill>
    <fill>
      <patternFill patternType="gray125"/>
    </fill>
    <fill>
      <patternFill patternType="solid">
        <fgColor theme="4" tint="0.79998168889431442"/>
        <bgColor indexed="64"/>
      </patternFill>
    </fill>
    <fill>
      <patternFill patternType="solid">
        <fgColor rgb="FF134077"/>
        <bgColor indexed="64"/>
      </patternFill>
    </fill>
    <fill>
      <patternFill patternType="solid">
        <fgColor theme="0"/>
        <bgColor indexed="64"/>
      </patternFill>
    </fill>
    <fill>
      <patternFill patternType="solid">
        <fgColor theme="0" tint="-0.14999847407452621"/>
        <bgColor indexed="64"/>
      </patternFill>
    </fill>
    <fill>
      <patternFill patternType="solid">
        <fgColor theme="4"/>
        <bgColor indexed="64"/>
      </patternFill>
    </fill>
  </fills>
  <borders count="132">
    <border>
      <left/>
      <right/>
      <top/>
      <bottom/>
      <diagonal/>
    </border>
    <border>
      <left style="medium">
        <color rgb="FF114076"/>
      </left>
      <right/>
      <top style="medium">
        <color rgb="FF114076"/>
      </top>
      <bottom/>
      <diagonal/>
    </border>
    <border>
      <left/>
      <right/>
      <top style="medium">
        <color rgb="FF114076"/>
      </top>
      <bottom/>
      <diagonal/>
    </border>
    <border>
      <left/>
      <right style="medium">
        <color rgb="FF114076"/>
      </right>
      <top style="medium">
        <color rgb="FF114076"/>
      </top>
      <bottom/>
      <diagonal/>
    </border>
    <border>
      <left style="medium">
        <color rgb="FF114076"/>
      </left>
      <right/>
      <top/>
      <bottom/>
      <diagonal/>
    </border>
    <border>
      <left/>
      <right style="medium">
        <color rgb="FF114076"/>
      </right>
      <top/>
      <bottom/>
      <diagonal/>
    </border>
    <border>
      <left style="medium">
        <color rgb="FF114076"/>
      </left>
      <right/>
      <top/>
      <bottom style="medium">
        <color rgb="FF114076"/>
      </bottom>
      <diagonal/>
    </border>
    <border>
      <left/>
      <right/>
      <top/>
      <bottom style="medium">
        <color rgb="FF114076"/>
      </bottom>
      <diagonal/>
    </border>
    <border>
      <left/>
      <right style="medium">
        <color rgb="FF114076"/>
      </right>
      <top/>
      <bottom style="medium">
        <color rgb="FF114076"/>
      </bottom>
      <diagonal/>
    </border>
    <border>
      <left style="thin">
        <color rgb="FF114076"/>
      </left>
      <right/>
      <top style="thin">
        <color rgb="FF114076"/>
      </top>
      <bottom/>
      <diagonal/>
    </border>
    <border>
      <left/>
      <right/>
      <top style="thin">
        <color rgb="FF114076"/>
      </top>
      <bottom/>
      <diagonal/>
    </border>
    <border>
      <left/>
      <right style="thin">
        <color rgb="FF114076"/>
      </right>
      <top style="thin">
        <color rgb="FF114076"/>
      </top>
      <bottom/>
      <diagonal/>
    </border>
    <border>
      <left style="thin">
        <color rgb="FF114076"/>
      </left>
      <right/>
      <top/>
      <bottom/>
      <diagonal/>
    </border>
    <border>
      <left/>
      <right style="thin">
        <color rgb="FF114076"/>
      </right>
      <top/>
      <bottom/>
      <diagonal/>
    </border>
    <border>
      <left style="thin">
        <color rgb="FF114076"/>
      </left>
      <right/>
      <top/>
      <bottom style="thin">
        <color rgb="FF114076"/>
      </bottom>
      <diagonal/>
    </border>
    <border>
      <left/>
      <right/>
      <top/>
      <bottom style="thin">
        <color rgb="FF114076"/>
      </bottom>
      <diagonal/>
    </border>
    <border>
      <left/>
      <right style="thin">
        <color rgb="FF114076"/>
      </right>
      <top/>
      <bottom style="thin">
        <color rgb="FF114076"/>
      </bottom>
      <diagonal/>
    </border>
    <border>
      <left style="thin">
        <color theme="3"/>
      </left>
      <right/>
      <top style="thin">
        <color theme="3"/>
      </top>
      <bottom/>
      <diagonal/>
    </border>
    <border>
      <left/>
      <right/>
      <top style="thin">
        <color theme="3"/>
      </top>
      <bottom/>
      <diagonal/>
    </border>
    <border>
      <left/>
      <right style="thin">
        <color theme="3"/>
      </right>
      <top style="thin">
        <color theme="3"/>
      </top>
      <bottom/>
      <diagonal/>
    </border>
    <border>
      <left style="thin">
        <color theme="3"/>
      </left>
      <right/>
      <top/>
      <bottom/>
      <diagonal/>
    </border>
    <border>
      <left/>
      <right style="thin">
        <color theme="3"/>
      </right>
      <top/>
      <bottom/>
      <diagonal/>
    </border>
    <border>
      <left style="thin">
        <color theme="3"/>
      </left>
      <right/>
      <top/>
      <bottom style="thin">
        <color theme="3"/>
      </bottom>
      <diagonal/>
    </border>
    <border>
      <left/>
      <right/>
      <top/>
      <bottom style="thin">
        <color theme="3"/>
      </bottom>
      <diagonal/>
    </border>
    <border>
      <left/>
      <right style="thin">
        <color theme="3"/>
      </right>
      <top/>
      <bottom style="thin">
        <color theme="3"/>
      </bottom>
      <diagonal/>
    </border>
    <border>
      <left style="dotted">
        <color rgb="FF114076"/>
      </left>
      <right style="dotted">
        <color rgb="FF114076"/>
      </right>
      <top style="thin">
        <color rgb="FF114076"/>
      </top>
      <bottom style="thin">
        <color rgb="FF114076"/>
      </bottom>
      <diagonal/>
    </border>
    <border>
      <left style="dotted">
        <color rgb="FF114076"/>
      </left>
      <right style="thin">
        <color rgb="FF114076"/>
      </right>
      <top style="thin">
        <color rgb="FF114076"/>
      </top>
      <bottom style="thin">
        <color rgb="FF114076"/>
      </bottom>
      <diagonal/>
    </border>
    <border>
      <left/>
      <right style="dotted">
        <color rgb="FF114076"/>
      </right>
      <top style="thin">
        <color rgb="FF114076"/>
      </top>
      <bottom style="thin">
        <color rgb="FF114076"/>
      </bottom>
      <diagonal/>
    </border>
    <border>
      <left style="dotted">
        <color rgb="FF114076"/>
      </left>
      <right style="dotted">
        <color rgb="FF114076"/>
      </right>
      <top/>
      <bottom style="dotted">
        <color rgb="FF114076"/>
      </bottom>
      <diagonal/>
    </border>
    <border>
      <left style="dotted">
        <color rgb="FF114076"/>
      </left>
      <right style="thin">
        <color rgb="FF114076"/>
      </right>
      <top/>
      <bottom style="dotted">
        <color rgb="FF114076"/>
      </bottom>
      <diagonal/>
    </border>
    <border>
      <left style="dotted">
        <color rgb="FF114076"/>
      </left>
      <right style="dotted">
        <color rgb="FF114076"/>
      </right>
      <top style="dotted">
        <color rgb="FF114076"/>
      </top>
      <bottom style="dotted">
        <color rgb="FF114076"/>
      </bottom>
      <diagonal/>
    </border>
    <border>
      <left style="dotted">
        <color rgb="FF114076"/>
      </left>
      <right style="thin">
        <color rgb="FF114076"/>
      </right>
      <top style="dotted">
        <color rgb="FF114076"/>
      </top>
      <bottom style="dotted">
        <color rgb="FF114076"/>
      </bottom>
      <diagonal/>
    </border>
    <border>
      <left/>
      <right style="dotted">
        <color rgb="FF114076"/>
      </right>
      <top style="dotted">
        <color rgb="FF114076"/>
      </top>
      <bottom style="dotted">
        <color rgb="FF114076"/>
      </bottom>
      <diagonal/>
    </border>
    <border>
      <left style="dotted">
        <color rgb="FF114076"/>
      </left>
      <right style="dotted">
        <color rgb="FF114076"/>
      </right>
      <top style="dotted">
        <color rgb="FF114076"/>
      </top>
      <bottom style="thin">
        <color rgb="FF114076"/>
      </bottom>
      <diagonal/>
    </border>
    <border>
      <left style="dotted">
        <color rgb="FF114076"/>
      </left>
      <right style="thin">
        <color rgb="FF114076"/>
      </right>
      <top style="dotted">
        <color rgb="FF114076"/>
      </top>
      <bottom style="thin">
        <color rgb="FF114076"/>
      </bottom>
      <diagonal/>
    </border>
    <border>
      <left/>
      <right style="dotted">
        <color rgb="FF114076"/>
      </right>
      <top style="dotted">
        <color rgb="FF114076"/>
      </top>
      <bottom style="thin">
        <color rgb="FF114076"/>
      </bottom>
      <diagonal/>
    </border>
    <border>
      <left style="medium">
        <color theme="3"/>
      </left>
      <right/>
      <top style="medium">
        <color theme="3"/>
      </top>
      <bottom style="medium">
        <color theme="3"/>
      </bottom>
      <diagonal/>
    </border>
    <border>
      <left/>
      <right/>
      <top style="medium">
        <color theme="3"/>
      </top>
      <bottom style="medium">
        <color theme="3"/>
      </bottom>
      <diagonal/>
    </border>
    <border>
      <left/>
      <right style="medium">
        <color theme="3"/>
      </right>
      <top style="medium">
        <color theme="3"/>
      </top>
      <bottom style="medium">
        <color theme="3"/>
      </bottom>
      <diagonal/>
    </border>
    <border>
      <left style="thin">
        <color theme="3"/>
      </left>
      <right/>
      <top style="thin">
        <color theme="3"/>
      </top>
      <bottom style="dotted">
        <color theme="3"/>
      </bottom>
      <diagonal/>
    </border>
    <border>
      <left/>
      <right style="thin">
        <color theme="3"/>
      </right>
      <top style="thin">
        <color theme="3"/>
      </top>
      <bottom style="dotted">
        <color theme="3"/>
      </bottom>
      <diagonal/>
    </border>
    <border>
      <left style="thin">
        <color theme="3"/>
      </left>
      <right/>
      <top style="dotted">
        <color theme="3"/>
      </top>
      <bottom style="dotted">
        <color theme="3"/>
      </bottom>
      <diagonal/>
    </border>
    <border>
      <left/>
      <right style="thin">
        <color theme="3"/>
      </right>
      <top style="dotted">
        <color theme="3"/>
      </top>
      <bottom style="dotted">
        <color theme="3"/>
      </bottom>
      <diagonal/>
    </border>
    <border>
      <left style="thin">
        <color theme="3"/>
      </left>
      <right/>
      <top style="dotted">
        <color theme="3"/>
      </top>
      <bottom style="thin">
        <color theme="3"/>
      </bottom>
      <diagonal/>
    </border>
    <border>
      <left/>
      <right style="thin">
        <color theme="3"/>
      </right>
      <top style="dotted">
        <color theme="3"/>
      </top>
      <bottom style="thin">
        <color theme="3"/>
      </bottom>
      <diagonal/>
    </border>
    <border>
      <left style="thin">
        <color rgb="FF134077"/>
      </left>
      <right/>
      <top style="thin">
        <color rgb="FF134077"/>
      </top>
      <bottom/>
      <diagonal/>
    </border>
    <border>
      <left/>
      <right/>
      <top style="thin">
        <color rgb="FF134077"/>
      </top>
      <bottom/>
      <diagonal/>
    </border>
    <border>
      <left/>
      <right style="thin">
        <color rgb="FF134077"/>
      </right>
      <top style="thin">
        <color rgb="FF134077"/>
      </top>
      <bottom/>
      <diagonal/>
    </border>
    <border>
      <left style="thin">
        <color rgb="FF134077"/>
      </left>
      <right/>
      <top/>
      <bottom/>
      <diagonal/>
    </border>
    <border>
      <left style="thin">
        <color theme="4" tint="0.39994506668294322"/>
      </left>
      <right/>
      <top/>
      <bottom/>
      <diagonal/>
    </border>
    <border>
      <left/>
      <right style="thin">
        <color theme="4" tint="0.39994506668294322"/>
      </right>
      <top/>
      <bottom/>
      <diagonal/>
    </border>
    <border>
      <left/>
      <right style="thin">
        <color rgb="FF134077"/>
      </right>
      <top/>
      <bottom/>
      <diagonal/>
    </border>
    <border>
      <left style="thin">
        <color rgb="FF134077"/>
      </left>
      <right/>
      <top/>
      <bottom style="thin">
        <color rgb="FF134077"/>
      </bottom>
      <diagonal/>
    </border>
    <border>
      <left/>
      <right/>
      <top/>
      <bottom style="thin">
        <color rgb="FF134077"/>
      </bottom>
      <diagonal/>
    </border>
    <border>
      <left/>
      <right style="thin">
        <color rgb="FF134077"/>
      </right>
      <top/>
      <bottom style="thin">
        <color rgb="FF134077"/>
      </bottom>
      <diagonal/>
    </border>
    <border>
      <left style="medium">
        <color rgb="FF134077"/>
      </left>
      <right/>
      <top style="medium">
        <color rgb="FF134077"/>
      </top>
      <bottom/>
      <diagonal/>
    </border>
    <border>
      <left/>
      <right/>
      <top style="medium">
        <color rgb="FF134077"/>
      </top>
      <bottom/>
      <diagonal/>
    </border>
    <border>
      <left/>
      <right style="medium">
        <color rgb="FF134077"/>
      </right>
      <top style="medium">
        <color rgb="FF134077"/>
      </top>
      <bottom/>
      <diagonal/>
    </border>
    <border>
      <left style="medium">
        <color rgb="FF134077"/>
      </left>
      <right/>
      <top/>
      <bottom/>
      <diagonal/>
    </border>
    <border>
      <left/>
      <right style="medium">
        <color rgb="FF134077"/>
      </right>
      <top/>
      <bottom/>
      <diagonal/>
    </border>
    <border>
      <left style="medium">
        <color rgb="FF134077"/>
      </left>
      <right/>
      <top/>
      <bottom style="medium">
        <color rgb="FF134077"/>
      </bottom>
      <diagonal/>
    </border>
    <border>
      <left/>
      <right/>
      <top/>
      <bottom style="medium">
        <color rgb="FF134077"/>
      </bottom>
      <diagonal/>
    </border>
    <border>
      <left/>
      <right style="medium">
        <color rgb="FF134077"/>
      </right>
      <top/>
      <bottom style="medium">
        <color rgb="FF134077"/>
      </bottom>
      <diagonal/>
    </border>
    <border>
      <left style="medium">
        <color rgb="FF134077"/>
      </left>
      <right style="thin">
        <color theme="0"/>
      </right>
      <top style="medium">
        <color rgb="FF134077"/>
      </top>
      <bottom/>
      <diagonal/>
    </border>
    <border>
      <left style="thin">
        <color theme="0"/>
      </left>
      <right style="thin">
        <color theme="0"/>
      </right>
      <top style="medium">
        <color rgb="FF134077"/>
      </top>
      <bottom/>
      <diagonal/>
    </border>
    <border>
      <left style="thin">
        <color theme="0"/>
      </left>
      <right style="thin">
        <color theme="0"/>
      </right>
      <top style="medium">
        <color rgb="FF134077"/>
      </top>
      <bottom style="thin">
        <color theme="0"/>
      </bottom>
      <diagonal/>
    </border>
    <border>
      <left style="thin">
        <color theme="0"/>
      </left>
      <right style="medium">
        <color rgb="FF134077"/>
      </right>
      <top style="medium">
        <color rgb="FF134077"/>
      </top>
      <bottom style="thin">
        <color theme="0"/>
      </bottom>
      <diagonal/>
    </border>
    <border>
      <left style="medium">
        <color rgb="FF134077"/>
      </left>
      <right style="thin">
        <color theme="0"/>
      </right>
      <top/>
      <bottom style="thin">
        <color theme="0"/>
      </bottom>
      <diagonal/>
    </border>
    <border>
      <left style="thin">
        <color theme="0"/>
      </left>
      <right style="thin">
        <color theme="0"/>
      </right>
      <top/>
      <bottom style="thin">
        <color theme="0"/>
      </bottom>
      <diagonal/>
    </border>
    <border>
      <left style="thin">
        <color theme="0"/>
      </left>
      <right style="thin">
        <color theme="0"/>
      </right>
      <top style="thin">
        <color theme="0"/>
      </top>
      <bottom style="thin">
        <color theme="0"/>
      </bottom>
      <diagonal/>
    </border>
    <border>
      <left style="thin">
        <color theme="0"/>
      </left>
      <right style="medium">
        <color rgb="FF134077"/>
      </right>
      <top style="thin">
        <color theme="0"/>
      </top>
      <bottom style="thin">
        <color theme="0"/>
      </bottom>
      <diagonal/>
    </border>
    <border>
      <left style="dotted">
        <color theme="0" tint="-0.34998626667073579"/>
      </left>
      <right/>
      <top style="thin">
        <color theme="0"/>
      </top>
      <bottom/>
      <diagonal/>
    </border>
    <border>
      <left/>
      <right/>
      <top style="thin">
        <color theme="0"/>
      </top>
      <bottom/>
      <diagonal/>
    </border>
    <border>
      <left/>
      <right style="dotted">
        <color theme="0" tint="-0.34998626667073579"/>
      </right>
      <top style="thin">
        <color theme="0"/>
      </top>
      <bottom/>
      <diagonal/>
    </border>
    <border>
      <left style="dotted">
        <color theme="0" tint="-0.34998626667073579"/>
      </left>
      <right/>
      <top/>
      <bottom/>
      <diagonal/>
    </border>
    <border>
      <left/>
      <right style="dotted">
        <color theme="0" tint="-0.34998626667073579"/>
      </right>
      <top/>
      <bottom/>
      <diagonal/>
    </border>
    <border>
      <left style="medium">
        <color rgb="FF134077"/>
      </left>
      <right/>
      <top/>
      <bottom style="thin">
        <color rgb="FF134077"/>
      </bottom>
      <diagonal/>
    </border>
    <border>
      <left style="dotted">
        <color theme="0" tint="-0.34998626667073579"/>
      </left>
      <right/>
      <top/>
      <bottom style="thin">
        <color rgb="FF134077"/>
      </bottom>
      <diagonal/>
    </border>
    <border>
      <left/>
      <right style="dotted">
        <color theme="0" tint="-0.34998626667073579"/>
      </right>
      <top/>
      <bottom style="thin">
        <color rgb="FF134077"/>
      </bottom>
      <diagonal/>
    </border>
    <border>
      <left/>
      <right style="medium">
        <color rgb="FF134077"/>
      </right>
      <top/>
      <bottom style="thin">
        <color rgb="FF134077"/>
      </bottom>
      <diagonal/>
    </border>
    <border>
      <left style="dotted">
        <color theme="0" tint="-0.34998626667073579"/>
      </left>
      <right/>
      <top/>
      <bottom style="medium">
        <color rgb="FF134077"/>
      </bottom>
      <diagonal/>
    </border>
    <border>
      <left/>
      <right style="dotted">
        <color theme="0" tint="-0.34998626667073579"/>
      </right>
      <top/>
      <bottom style="medium">
        <color rgb="FF134077"/>
      </bottom>
      <diagonal/>
    </border>
    <border>
      <left/>
      <right style="thin">
        <color rgb="FF134077"/>
      </right>
      <top/>
      <bottom style="thin">
        <color rgb="FF114076"/>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44546A"/>
      </left>
      <right/>
      <top style="dotted">
        <color rgb="FF44546A"/>
      </top>
      <bottom style="thin">
        <color rgb="FF44546A"/>
      </bottom>
      <diagonal/>
    </border>
    <border>
      <left/>
      <right style="thin">
        <color rgb="FF44546A"/>
      </right>
      <top style="dotted">
        <color rgb="FF44546A"/>
      </top>
      <bottom style="thin">
        <color rgb="FF44546A"/>
      </bottom>
      <diagonal/>
    </border>
    <border>
      <left style="thin">
        <color rgb="FF44546A"/>
      </left>
      <right/>
      <top style="dotted">
        <color rgb="FF44546A"/>
      </top>
      <bottom style="thin">
        <color theme="3"/>
      </bottom>
      <diagonal/>
    </border>
    <border>
      <left/>
      <right style="thin">
        <color rgb="FF44546A"/>
      </right>
      <top style="dotted">
        <color rgb="FF44546A"/>
      </top>
      <bottom style="thin">
        <color theme="3"/>
      </bottom>
      <diagonal/>
    </border>
    <border>
      <left style="thin">
        <color indexed="64"/>
      </left>
      <right style="thin">
        <color indexed="64"/>
      </right>
      <top style="thin">
        <color indexed="64"/>
      </top>
      <bottom style="thin">
        <color indexed="64"/>
      </bottom>
      <diagonal/>
    </border>
    <border>
      <left style="dotted">
        <color rgb="FF114076"/>
      </left>
      <right/>
      <top style="thin">
        <color rgb="FF114076"/>
      </top>
      <bottom style="thin">
        <color rgb="FF114076"/>
      </bottom>
      <diagonal/>
    </border>
    <border>
      <left style="dotted">
        <color rgb="FF114076"/>
      </left>
      <right/>
      <top/>
      <bottom style="dotted">
        <color rgb="FF114076"/>
      </bottom>
      <diagonal/>
    </border>
    <border>
      <left style="dotted">
        <color rgb="FF114076"/>
      </left>
      <right/>
      <top style="dotted">
        <color rgb="FF114076"/>
      </top>
      <bottom style="dotted">
        <color rgb="FF114076"/>
      </bottom>
      <diagonal/>
    </border>
    <border>
      <left style="dotted">
        <color rgb="FF114076"/>
      </left>
      <right/>
      <top style="dotted">
        <color rgb="FF114076"/>
      </top>
      <bottom style="thin">
        <color rgb="FF114076"/>
      </bottom>
      <diagonal/>
    </border>
    <border>
      <left/>
      <right/>
      <top style="thin">
        <color rgb="FF114076"/>
      </top>
      <bottom style="thin">
        <color rgb="FF114076"/>
      </bottom>
      <diagonal/>
    </border>
    <border>
      <left style="dotted">
        <color rgb="FF114076"/>
      </left>
      <right/>
      <top style="thin">
        <color rgb="FF114076"/>
      </top>
      <bottom style="dotted">
        <color rgb="FF114076"/>
      </bottom>
      <diagonal/>
    </border>
    <border>
      <left/>
      <right/>
      <top style="thin">
        <color rgb="FF114076"/>
      </top>
      <bottom style="dotted">
        <color rgb="FF114076"/>
      </bottom>
      <diagonal/>
    </border>
    <border>
      <left/>
      <right style="dotted">
        <color rgb="FF114076"/>
      </right>
      <top style="thin">
        <color rgb="FF114076"/>
      </top>
      <bottom style="dotted">
        <color rgb="FF114076"/>
      </bottom>
      <diagonal/>
    </border>
    <border>
      <left/>
      <right/>
      <top style="dotted">
        <color rgb="FF114076"/>
      </top>
      <bottom style="dotted">
        <color rgb="FF114076"/>
      </bottom>
      <diagonal/>
    </border>
    <border>
      <left/>
      <right/>
      <top style="dotted">
        <color rgb="FF114076"/>
      </top>
      <bottom style="thin">
        <color rgb="FF114076"/>
      </bottom>
      <diagonal/>
    </border>
    <border>
      <left style="thin">
        <color rgb="FF114076"/>
      </left>
      <right/>
      <top style="thin">
        <color rgb="FF114076"/>
      </top>
      <bottom style="thin">
        <color rgb="FF114076"/>
      </bottom>
      <diagonal/>
    </border>
    <border>
      <left style="thin">
        <color rgb="FF114076"/>
      </left>
      <right/>
      <top style="thin">
        <color rgb="FF114076"/>
      </top>
      <bottom style="dotted">
        <color rgb="FF114076"/>
      </bottom>
      <diagonal/>
    </border>
    <border>
      <left style="thin">
        <color rgb="FF114076"/>
      </left>
      <right/>
      <top style="dotted">
        <color rgb="FF114076"/>
      </top>
      <bottom style="dotted">
        <color rgb="FF114076"/>
      </bottom>
      <diagonal/>
    </border>
    <border>
      <left style="thin">
        <color rgb="FF114076"/>
      </left>
      <right/>
      <top style="dotted">
        <color rgb="FF114076"/>
      </top>
      <bottom style="thin">
        <color rgb="FF114076"/>
      </bottom>
      <diagonal/>
    </border>
    <border>
      <left style="thick">
        <color auto="1"/>
      </left>
      <right style="dashed">
        <color auto="1"/>
      </right>
      <top style="thick">
        <color auto="1"/>
      </top>
      <bottom style="dashed">
        <color auto="1"/>
      </bottom>
      <diagonal/>
    </border>
    <border>
      <left style="dashed">
        <color auto="1"/>
      </left>
      <right style="dashed">
        <color auto="1"/>
      </right>
      <top style="thick">
        <color auto="1"/>
      </top>
      <bottom style="dashed">
        <color auto="1"/>
      </bottom>
      <diagonal/>
    </border>
    <border>
      <left style="dashed">
        <color auto="1"/>
      </left>
      <right style="thick">
        <color auto="1"/>
      </right>
      <top style="thick">
        <color auto="1"/>
      </top>
      <bottom style="dashed">
        <color auto="1"/>
      </bottom>
      <diagonal/>
    </border>
    <border>
      <left style="thick">
        <color auto="1"/>
      </left>
      <right style="dashed">
        <color auto="1"/>
      </right>
      <top style="dashed">
        <color auto="1"/>
      </top>
      <bottom style="dashed">
        <color auto="1"/>
      </bottom>
      <diagonal/>
    </border>
    <border>
      <left style="dashed">
        <color auto="1"/>
      </left>
      <right style="dashed">
        <color auto="1"/>
      </right>
      <top style="dashed">
        <color auto="1"/>
      </top>
      <bottom style="dashed">
        <color auto="1"/>
      </bottom>
      <diagonal/>
    </border>
    <border>
      <left style="dashed">
        <color auto="1"/>
      </left>
      <right style="thick">
        <color auto="1"/>
      </right>
      <top style="dashed">
        <color auto="1"/>
      </top>
      <bottom style="dashed">
        <color auto="1"/>
      </bottom>
      <diagonal/>
    </border>
    <border>
      <left style="thick">
        <color auto="1"/>
      </left>
      <right style="dashed">
        <color auto="1"/>
      </right>
      <top style="dashed">
        <color auto="1"/>
      </top>
      <bottom style="thick">
        <color auto="1"/>
      </bottom>
      <diagonal/>
    </border>
    <border>
      <left style="dashed">
        <color auto="1"/>
      </left>
      <right style="dashed">
        <color auto="1"/>
      </right>
      <top style="dashed">
        <color auto="1"/>
      </top>
      <bottom style="thick">
        <color auto="1"/>
      </bottom>
      <diagonal/>
    </border>
    <border>
      <left style="dashed">
        <color auto="1"/>
      </left>
      <right style="thick">
        <color auto="1"/>
      </right>
      <top style="dashed">
        <color auto="1"/>
      </top>
      <bottom style="thick">
        <color auto="1"/>
      </bottom>
      <diagonal/>
    </border>
    <border>
      <left style="thin">
        <color auto="1"/>
      </left>
      <right style="dotted">
        <color auto="1"/>
      </right>
      <top style="thin">
        <color auto="1"/>
      </top>
      <bottom style="dotted">
        <color auto="1"/>
      </bottom>
      <diagonal/>
    </border>
    <border>
      <left style="dotted">
        <color auto="1"/>
      </left>
      <right style="dotted">
        <color auto="1"/>
      </right>
      <top style="thin">
        <color auto="1"/>
      </top>
      <bottom style="dotted">
        <color auto="1"/>
      </bottom>
      <diagonal/>
    </border>
    <border>
      <left style="dotted">
        <color auto="1"/>
      </left>
      <right style="thin">
        <color auto="1"/>
      </right>
      <top style="thin">
        <color auto="1"/>
      </top>
      <bottom style="dotted">
        <color auto="1"/>
      </bottom>
      <diagonal/>
    </border>
    <border>
      <left style="thin">
        <color auto="1"/>
      </left>
      <right style="dotted">
        <color auto="1"/>
      </right>
      <top style="dotted">
        <color auto="1"/>
      </top>
      <bottom style="thin">
        <color auto="1"/>
      </bottom>
      <diagonal/>
    </border>
    <border>
      <left style="dotted">
        <color auto="1"/>
      </left>
      <right style="dotted">
        <color auto="1"/>
      </right>
      <top style="dotted">
        <color auto="1"/>
      </top>
      <bottom style="thin">
        <color auto="1"/>
      </bottom>
      <diagonal/>
    </border>
    <border>
      <left style="dotted">
        <color auto="1"/>
      </left>
      <right style="thin">
        <color auto="1"/>
      </right>
      <top style="dotted">
        <color auto="1"/>
      </top>
      <bottom style="thin">
        <color auto="1"/>
      </bottom>
      <diagonal/>
    </border>
    <border>
      <left style="thin">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auto="1"/>
      </left>
      <right/>
      <top style="thin">
        <color auto="1"/>
      </top>
      <bottom style="dotted">
        <color auto="1"/>
      </bottom>
      <diagonal/>
    </border>
    <border>
      <left/>
      <right style="dotted">
        <color auto="1"/>
      </right>
      <top style="thin">
        <color auto="1"/>
      </top>
      <bottom style="dotted">
        <color auto="1"/>
      </bottom>
      <diagonal/>
    </border>
    <border>
      <left style="thin">
        <color auto="1"/>
      </left>
      <right/>
      <top style="dotted">
        <color auto="1"/>
      </top>
      <bottom style="thin">
        <color auto="1"/>
      </bottom>
      <diagonal/>
    </border>
    <border>
      <left/>
      <right style="dotted">
        <color auto="1"/>
      </right>
      <top style="dotted">
        <color auto="1"/>
      </top>
      <bottom style="thin">
        <color auto="1"/>
      </bottom>
      <diagonal/>
    </border>
  </borders>
  <cellStyleXfs count="2">
    <xf numFmtId="0" fontId="0" fillId="0" borderId="0"/>
    <xf numFmtId="9" fontId="1" fillId="0" borderId="0" applyFont="0" applyFill="0" applyBorder="0" applyAlignment="0" applyProtection="0"/>
  </cellStyleXfs>
  <cellXfs count="378">
    <xf numFmtId="0" fontId="0" fillId="0" borderId="0" xfId="0"/>
    <xf numFmtId="0" fontId="2" fillId="0" borderId="0" xfId="0" applyFont="1"/>
    <xf numFmtId="0" fontId="3" fillId="0" borderId="1" xfId="0" applyFont="1" applyBorder="1" applyAlignment="1">
      <alignment vertical="center" wrapText="1"/>
    </xf>
    <xf numFmtId="0" fontId="3" fillId="0" borderId="2" xfId="0" applyFont="1" applyBorder="1" applyAlignment="1">
      <alignment vertical="center"/>
    </xf>
    <xf numFmtId="0" fontId="3" fillId="0" borderId="4" xfId="0" applyFont="1" applyBorder="1" applyAlignment="1">
      <alignment vertical="center"/>
    </xf>
    <xf numFmtId="0" fontId="3" fillId="0" borderId="0" xfId="0" applyFont="1" applyAlignment="1">
      <alignment vertical="center"/>
    </xf>
    <xf numFmtId="0" fontId="3" fillId="0" borderId="6" xfId="0" applyFont="1" applyBorder="1" applyAlignment="1">
      <alignment vertical="center"/>
    </xf>
    <xf numFmtId="0" fontId="3" fillId="0" borderId="7" xfId="0" applyFont="1" applyBorder="1" applyAlignment="1">
      <alignment vertical="center"/>
    </xf>
    <xf numFmtId="0" fontId="3" fillId="0" borderId="0" xfId="0" applyFont="1" applyAlignment="1">
      <alignment horizontal="center" vertical="center"/>
    </xf>
    <xf numFmtId="0" fontId="5" fillId="0" borderId="0" xfId="0" applyFont="1"/>
    <xf numFmtId="0" fontId="2" fillId="0" borderId="9" xfId="0" applyFont="1" applyBorder="1"/>
    <xf numFmtId="0" fontId="6" fillId="0" borderId="10" xfId="0" applyFont="1" applyBorder="1"/>
    <xf numFmtId="0" fontId="2" fillId="0" borderId="10" xfId="0" applyFont="1" applyBorder="1"/>
    <xf numFmtId="0" fontId="2" fillId="0" borderId="11" xfId="0" applyFont="1" applyBorder="1"/>
    <xf numFmtId="0" fontId="2" fillId="0" borderId="12" xfId="0" applyFont="1" applyBorder="1"/>
    <xf numFmtId="0" fontId="2" fillId="0" borderId="13" xfId="0" applyFont="1" applyBorder="1"/>
    <xf numFmtId="0" fontId="2" fillId="0" borderId="14" xfId="0" applyFont="1" applyBorder="1"/>
    <xf numFmtId="0" fontId="2" fillId="0" borderId="15" xfId="0" applyFont="1" applyBorder="1"/>
    <xf numFmtId="0" fontId="2" fillId="0" borderId="16" xfId="0" applyFont="1" applyBorder="1"/>
    <xf numFmtId="0" fontId="7" fillId="0" borderId="0" xfId="0" applyFont="1"/>
    <xf numFmtId="14" fontId="7" fillId="0" borderId="0" xfId="0" applyNumberFormat="1" applyFont="1" applyAlignment="1">
      <alignment horizontal="right"/>
    </xf>
    <xf numFmtId="0" fontId="7" fillId="0" borderId="0" xfId="0" quotePrefix="1" applyFont="1" applyAlignment="1">
      <alignment wrapText="1"/>
    </xf>
    <xf numFmtId="0" fontId="7" fillId="0" borderId="0" xfId="0" applyFont="1" applyAlignment="1">
      <alignment wrapText="1"/>
    </xf>
    <xf numFmtId="0" fontId="7" fillId="0" borderId="0" xfId="0" quotePrefix="1" applyFont="1" applyAlignment="1">
      <alignment horizontal="right" wrapText="1"/>
    </xf>
    <xf numFmtId="0" fontId="2" fillId="0" borderId="17" xfId="0" applyFont="1" applyBorder="1"/>
    <xf numFmtId="0" fontId="6" fillId="0" borderId="18" xfId="0" applyFont="1" applyBorder="1"/>
    <xf numFmtId="0" fontId="2" fillId="0" borderId="18" xfId="0" applyFont="1" applyBorder="1"/>
    <xf numFmtId="0" fontId="2" fillId="0" borderId="19" xfId="0" applyFont="1" applyBorder="1"/>
    <xf numFmtId="0" fontId="2" fillId="0" borderId="20" xfId="0" applyFont="1" applyBorder="1"/>
    <xf numFmtId="0" fontId="2" fillId="0" borderId="21" xfId="0" applyFont="1" applyBorder="1"/>
    <xf numFmtId="0" fontId="2" fillId="0" borderId="22" xfId="0" applyFont="1" applyBorder="1"/>
    <xf numFmtId="0" fontId="2" fillId="0" borderId="23" xfId="0" applyFont="1" applyBorder="1"/>
    <xf numFmtId="0" fontId="2" fillId="0" borderId="24" xfId="0" applyFont="1" applyBorder="1"/>
    <xf numFmtId="0" fontId="8" fillId="0" borderId="0" xfId="0" applyFont="1"/>
    <xf numFmtId="0" fontId="9" fillId="0" borderId="0" xfId="0" applyFont="1"/>
    <xf numFmtId="0" fontId="10" fillId="0" borderId="10" xfId="0" applyFont="1" applyBorder="1"/>
    <xf numFmtId="0" fontId="9" fillId="0" borderId="10" xfId="0" applyFont="1" applyBorder="1"/>
    <xf numFmtId="0" fontId="9" fillId="0" borderId="25" xfId="0" applyFont="1" applyBorder="1"/>
    <xf numFmtId="0" fontId="9" fillId="0" borderId="28" xfId="0" applyFont="1" applyBorder="1" applyProtection="1">
      <protection locked="0"/>
    </xf>
    <xf numFmtId="0" fontId="9" fillId="0" borderId="30" xfId="0" applyFont="1" applyBorder="1" applyProtection="1">
      <protection locked="0"/>
    </xf>
    <xf numFmtId="0" fontId="9" fillId="0" borderId="33" xfId="0" applyFont="1" applyBorder="1" applyProtection="1">
      <protection locked="0"/>
    </xf>
    <xf numFmtId="0" fontId="9" fillId="0" borderId="0" xfId="0" applyFont="1" applyAlignment="1">
      <alignment horizontal="left" vertical="center"/>
    </xf>
    <xf numFmtId="0" fontId="4" fillId="0" borderId="3" xfId="0" applyFont="1" applyBorder="1" applyAlignment="1">
      <alignment vertical="center"/>
    </xf>
    <xf numFmtId="0" fontId="4" fillId="0" borderId="5" xfId="0" applyFont="1" applyBorder="1" applyAlignment="1">
      <alignment vertical="center"/>
    </xf>
    <xf numFmtId="0" fontId="4" fillId="0" borderId="8" xfId="0" applyFont="1" applyBorder="1" applyAlignment="1">
      <alignment vertical="center"/>
    </xf>
    <xf numFmtId="0" fontId="2" fillId="0" borderId="45" xfId="0" applyFont="1" applyBorder="1"/>
    <xf numFmtId="0" fontId="10" fillId="0" borderId="46" xfId="0" applyFont="1" applyBorder="1"/>
    <xf numFmtId="0" fontId="9" fillId="0" borderId="46" xfId="0" applyFont="1" applyBorder="1"/>
    <xf numFmtId="0" fontId="2" fillId="0" borderId="46" xfId="0" applyFont="1" applyBorder="1"/>
    <xf numFmtId="0" fontId="2" fillId="0" borderId="47" xfId="0" applyFont="1" applyBorder="1"/>
    <xf numFmtId="0" fontId="2" fillId="0" borderId="48" xfId="0" applyFont="1" applyBorder="1" applyAlignment="1">
      <alignment horizontal="center" vertical="center"/>
    </xf>
    <xf numFmtId="0" fontId="13" fillId="3" borderId="0" xfId="0" applyFont="1" applyFill="1" applyAlignment="1">
      <alignment horizontal="center" vertical="center"/>
    </xf>
    <xf numFmtId="0" fontId="13" fillId="3" borderId="0" xfId="0" applyFont="1" applyFill="1" applyAlignment="1">
      <alignment horizontal="center" vertical="center" wrapText="1"/>
    </xf>
    <xf numFmtId="0" fontId="13" fillId="3" borderId="49" xfId="0" applyFont="1" applyFill="1" applyBorder="1" applyAlignment="1">
      <alignment horizontal="center" vertical="center" wrapText="1"/>
    </xf>
    <xf numFmtId="0" fontId="13" fillId="3" borderId="50" xfId="0" applyFont="1" applyFill="1" applyBorder="1" applyAlignment="1">
      <alignment horizontal="center" vertical="center" wrapText="1"/>
    </xf>
    <xf numFmtId="0" fontId="2" fillId="0" borderId="51" xfId="0" applyFont="1" applyBorder="1" applyAlignment="1">
      <alignment horizontal="center" vertical="center"/>
    </xf>
    <xf numFmtId="0" fontId="2" fillId="0" borderId="0" xfId="0" applyFont="1" applyAlignment="1">
      <alignment horizontal="center" vertical="center"/>
    </xf>
    <xf numFmtId="0" fontId="2" fillId="0" borderId="48" xfId="0" applyFont="1" applyBorder="1"/>
    <xf numFmtId="0" fontId="11" fillId="0" borderId="0" xfId="0" applyFont="1" applyAlignment="1">
      <alignment horizontal="left" vertical="center" wrapText="1"/>
    </xf>
    <xf numFmtId="49" fontId="9" fillId="0" borderId="0" xfId="0" applyNumberFormat="1" applyFont="1" applyAlignment="1" applyProtection="1">
      <alignment horizontal="left" vertical="center"/>
      <protection locked="0"/>
    </xf>
    <xf numFmtId="49" fontId="14" fillId="0" borderId="49" xfId="0" applyNumberFormat="1" applyFont="1" applyBorder="1" applyAlignment="1" applyProtection="1">
      <alignment horizontal="center" vertical="center"/>
      <protection locked="0"/>
    </xf>
    <xf numFmtId="49" fontId="14" fillId="0" borderId="0" xfId="0" applyNumberFormat="1" applyFont="1" applyAlignment="1" applyProtection="1">
      <alignment horizontal="center" vertical="center"/>
      <protection locked="0"/>
    </xf>
    <xf numFmtId="49" fontId="14" fillId="0" borderId="50" xfId="0" applyNumberFormat="1" applyFont="1" applyBorder="1" applyAlignment="1" applyProtection="1">
      <alignment horizontal="center" vertical="center"/>
      <protection locked="0"/>
    </xf>
    <xf numFmtId="0" fontId="2" fillId="0" borderId="51" xfId="0" applyFont="1" applyBorder="1"/>
    <xf numFmtId="0" fontId="17" fillId="0" borderId="48" xfId="0" applyFont="1" applyBorder="1"/>
    <xf numFmtId="49" fontId="18" fillId="0" borderId="49" xfId="0" applyNumberFormat="1" applyFont="1" applyBorder="1" applyAlignment="1" applyProtection="1">
      <alignment horizontal="center" vertical="center"/>
      <protection locked="0"/>
    </xf>
    <xf numFmtId="49" fontId="18" fillId="0" borderId="0" xfId="0" applyNumberFormat="1" applyFont="1" applyAlignment="1" applyProtection="1">
      <alignment horizontal="center" vertical="center"/>
      <protection locked="0"/>
    </xf>
    <xf numFmtId="49" fontId="18" fillId="0" borderId="50" xfId="0" applyNumberFormat="1" applyFont="1" applyBorder="1" applyAlignment="1" applyProtection="1">
      <alignment horizontal="center" vertical="center"/>
      <protection locked="0"/>
    </xf>
    <xf numFmtId="0" fontId="17" fillId="0" borderId="51" xfId="0" applyFont="1" applyBorder="1"/>
    <xf numFmtId="0" fontId="17" fillId="0" borderId="0" xfId="0" applyFont="1"/>
    <xf numFmtId="0" fontId="2" fillId="4" borderId="48" xfId="0" applyFont="1" applyFill="1" applyBorder="1"/>
    <xf numFmtId="0" fontId="11" fillId="4" borderId="0" xfId="0" applyFont="1" applyFill="1" applyAlignment="1">
      <alignment horizontal="left" vertical="center" wrapText="1"/>
    </xf>
    <xf numFmtId="49" fontId="14" fillId="4" borderId="49" xfId="0" applyNumberFormat="1" applyFont="1" applyFill="1" applyBorder="1" applyAlignment="1" applyProtection="1">
      <alignment horizontal="center" vertical="center"/>
      <protection locked="0"/>
    </xf>
    <xf numFmtId="49" fontId="14" fillId="4" borderId="0" xfId="0" applyNumberFormat="1" applyFont="1" applyFill="1" applyAlignment="1" applyProtection="1">
      <alignment horizontal="center" vertical="center"/>
      <protection locked="0"/>
    </xf>
    <xf numFmtId="49" fontId="14" fillId="4" borderId="50" xfId="0" applyNumberFormat="1" applyFont="1" applyFill="1" applyBorder="1" applyAlignment="1" applyProtection="1">
      <alignment horizontal="center" vertical="center"/>
      <protection locked="0"/>
    </xf>
    <xf numFmtId="0" fontId="2" fillId="4" borderId="51" xfId="0" applyFont="1" applyFill="1" applyBorder="1"/>
    <xf numFmtId="0" fontId="2" fillId="4" borderId="0" xfId="0" applyFont="1" applyFill="1"/>
    <xf numFmtId="0" fontId="9" fillId="0" borderId="0" xfId="0" applyFont="1" applyAlignment="1">
      <alignment horizontal="left" vertical="center" wrapText="1"/>
    </xf>
    <xf numFmtId="49" fontId="9" fillId="0" borderId="0" xfId="0" applyNumberFormat="1" applyFont="1" applyAlignment="1">
      <alignment vertical="center"/>
    </xf>
    <xf numFmtId="0" fontId="9" fillId="0" borderId="0" xfId="0" applyFont="1" applyAlignment="1" applyProtection="1">
      <alignment horizontal="left" vertical="center"/>
      <protection locked="0"/>
    </xf>
    <xf numFmtId="14" fontId="9" fillId="0" borderId="0" xfId="0" applyNumberFormat="1" applyFont="1" applyAlignment="1">
      <alignment horizontal="center" vertical="center"/>
    </xf>
    <xf numFmtId="49" fontId="18" fillId="4" borderId="49" xfId="0" applyNumberFormat="1" applyFont="1" applyFill="1" applyBorder="1" applyAlignment="1" applyProtection="1">
      <alignment horizontal="center" vertical="center"/>
      <protection locked="0"/>
    </xf>
    <xf numFmtId="49" fontId="18" fillId="4" borderId="0" xfId="0" applyNumberFormat="1" applyFont="1" applyFill="1" applyAlignment="1" applyProtection="1">
      <alignment horizontal="center" vertical="center"/>
      <protection locked="0"/>
    </xf>
    <xf numFmtId="49" fontId="18" fillId="4" borderId="50" xfId="0" applyNumberFormat="1" applyFont="1" applyFill="1" applyBorder="1" applyAlignment="1" applyProtection="1">
      <alignment horizontal="center" vertical="center"/>
      <protection locked="0"/>
    </xf>
    <xf numFmtId="0" fontId="19" fillId="0" borderId="0" xfId="0" applyFont="1" applyAlignment="1">
      <alignment horizontal="left" vertical="center"/>
    </xf>
    <xf numFmtId="0" fontId="19" fillId="0" borderId="0" xfId="0" applyFont="1" applyAlignment="1">
      <alignment vertical="center" wrapText="1"/>
    </xf>
    <xf numFmtId="0" fontId="19" fillId="0" borderId="0" xfId="0" applyFont="1" applyAlignment="1">
      <alignment horizontal="left" vertical="center" wrapText="1"/>
    </xf>
    <xf numFmtId="0" fontId="19" fillId="4" borderId="0" xfId="0" applyFont="1" applyFill="1" applyAlignment="1">
      <alignment horizontal="left" vertical="center"/>
    </xf>
    <xf numFmtId="0" fontId="19" fillId="4" borderId="0" xfId="0" applyFont="1" applyFill="1" applyAlignment="1">
      <alignment horizontal="left" vertical="center" wrapText="1"/>
    </xf>
    <xf numFmtId="49" fontId="19" fillId="0" borderId="0" xfId="0" applyNumberFormat="1" applyFont="1" applyAlignment="1" applyProtection="1">
      <alignment horizontal="left" vertical="center"/>
      <protection locked="0"/>
    </xf>
    <xf numFmtId="49" fontId="19" fillId="4" borderId="0" xfId="0" applyNumberFormat="1" applyFont="1" applyFill="1" applyAlignment="1" applyProtection="1">
      <alignment horizontal="left" vertical="center"/>
      <protection locked="0"/>
    </xf>
    <xf numFmtId="49" fontId="19" fillId="0" borderId="0" xfId="0" applyNumberFormat="1" applyFont="1" applyAlignment="1">
      <alignment horizontal="center" vertical="center"/>
    </xf>
    <xf numFmtId="49" fontId="19" fillId="4" borderId="0" xfId="0" applyNumberFormat="1" applyFont="1" applyFill="1" applyAlignment="1">
      <alignment horizontal="center" vertical="center"/>
    </xf>
    <xf numFmtId="49" fontId="9" fillId="0" borderId="0" xfId="0" applyNumberFormat="1" applyFont="1" applyAlignment="1" applyProtection="1">
      <alignment horizontal="left" vertical="center" wrapText="1"/>
      <protection locked="0"/>
    </xf>
    <xf numFmtId="0" fontId="9" fillId="0" borderId="0" xfId="0" applyFont="1" applyAlignment="1" applyProtection="1">
      <alignment horizontal="left" vertical="center" wrapText="1"/>
      <protection locked="0"/>
    </xf>
    <xf numFmtId="49" fontId="17" fillId="4" borderId="0" xfId="0" applyNumberFormat="1" applyFont="1" applyFill="1" applyAlignment="1" applyProtection="1">
      <alignment horizontal="left" vertical="center" wrapText="1"/>
      <protection locked="0"/>
    </xf>
    <xf numFmtId="0" fontId="17" fillId="4" borderId="0" xfId="0" applyFont="1" applyFill="1" applyAlignment="1" applyProtection="1">
      <alignment horizontal="left" vertical="center" wrapText="1"/>
      <protection locked="0"/>
    </xf>
    <xf numFmtId="49" fontId="17" fillId="0" borderId="0" xfId="0" applyNumberFormat="1" applyFont="1" applyAlignment="1" applyProtection="1">
      <alignment horizontal="left" vertical="center" wrapText="1"/>
      <protection locked="0"/>
    </xf>
    <xf numFmtId="0" fontId="17" fillId="0" borderId="0" xfId="0" applyFont="1" applyAlignment="1" applyProtection="1">
      <alignment horizontal="left" vertical="center" wrapText="1"/>
      <protection locked="0"/>
    </xf>
    <xf numFmtId="49" fontId="9" fillId="4" borderId="0" xfId="0" applyNumberFormat="1" applyFont="1" applyFill="1" applyAlignment="1" applyProtection="1">
      <alignment horizontal="left" vertical="center" wrapText="1"/>
      <protection locked="0"/>
    </xf>
    <xf numFmtId="0" fontId="9" fillId="4" borderId="0" xfId="0" applyFont="1" applyFill="1" applyAlignment="1" applyProtection="1">
      <alignment horizontal="left" vertical="center" wrapText="1"/>
      <protection locked="0"/>
    </xf>
    <xf numFmtId="0" fontId="2" fillId="0" borderId="82" xfId="0" applyFont="1" applyBorder="1"/>
    <xf numFmtId="14" fontId="7" fillId="0" borderId="0" xfId="0" applyNumberFormat="1" applyFont="1" applyAlignment="1">
      <alignment horizontal="right" wrapText="1"/>
    </xf>
    <xf numFmtId="0" fontId="2" fillId="0" borderId="0" xfId="0" applyFont="1" applyProtection="1">
      <protection hidden="1"/>
    </xf>
    <xf numFmtId="0" fontId="3" fillId="0" borderId="55" xfId="0" applyFont="1" applyBorder="1" applyAlignment="1" applyProtection="1">
      <alignment vertical="center" wrapText="1"/>
      <protection hidden="1"/>
    </xf>
    <xf numFmtId="0" fontId="3" fillId="0" borderId="56" xfId="0" applyFont="1" applyBorder="1" applyAlignment="1" applyProtection="1">
      <alignment vertical="center"/>
      <protection hidden="1"/>
    </xf>
    <xf numFmtId="0" fontId="2" fillId="0" borderId="56" xfId="0" applyFont="1" applyBorder="1" applyProtection="1">
      <protection hidden="1"/>
    </xf>
    <xf numFmtId="0" fontId="4" fillId="0" borderId="56" xfId="0" applyFont="1" applyBorder="1" applyAlignment="1" applyProtection="1">
      <alignment vertical="center"/>
      <protection hidden="1"/>
    </xf>
    <xf numFmtId="0" fontId="2" fillId="0" borderId="57" xfId="0" applyFont="1" applyBorder="1" applyProtection="1">
      <protection hidden="1"/>
    </xf>
    <xf numFmtId="0" fontId="3" fillId="0" borderId="58" xfId="0" applyFont="1" applyBorder="1" applyAlignment="1" applyProtection="1">
      <alignment vertical="center"/>
      <protection hidden="1"/>
    </xf>
    <xf numFmtId="0" fontId="3" fillId="0" borderId="0" xfId="0" applyFont="1" applyAlignment="1" applyProtection="1">
      <alignment vertical="center"/>
      <protection hidden="1"/>
    </xf>
    <xf numFmtId="0" fontId="4" fillId="0" borderId="0" xfId="0" applyFont="1" applyAlignment="1" applyProtection="1">
      <alignment vertical="center"/>
      <protection hidden="1"/>
    </xf>
    <xf numFmtId="0" fontId="2" fillId="0" borderId="59" xfId="0" applyFont="1" applyBorder="1" applyProtection="1">
      <protection hidden="1"/>
    </xf>
    <xf numFmtId="0" fontId="3" fillId="0" borderId="60" xfId="0" applyFont="1" applyBorder="1" applyAlignment="1" applyProtection="1">
      <alignment vertical="center"/>
      <protection hidden="1"/>
    </xf>
    <xf numFmtId="0" fontId="3" fillId="0" borderId="61" xfId="0" applyFont="1" applyBorder="1" applyAlignment="1" applyProtection="1">
      <alignment vertical="center"/>
      <protection hidden="1"/>
    </xf>
    <xf numFmtId="0" fontId="4" fillId="0" borderId="61" xfId="0" applyFont="1" applyBorder="1" applyAlignment="1" applyProtection="1">
      <alignment vertical="center"/>
      <protection hidden="1"/>
    </xf>
    <xf numFmtId="0" fontId="2" fillId="0" borderId="62" xfId="0" applyFont="1" applyBorder="1" applyProtection="1">
      <protection hidden="1"/>
    </xf>
    <xf numFmtId="0" fontId="3" fillId="0" borderId="0" xfId="0" applyFont="1" applyAlignment="1" applyProtection="1">
      <alignment horizontal="center" vertical="center"/>
      <protection hidden="1"/>
    </xf>
    <xf numFmtId="0" fontId="8" fillId="0" borderId="0" xfId="0" applyFont="1" applyProtection="1">
      <protection hidden="1"/>
    </xf>
    <xf numFmtId="0" fontId="9" fillId="0" borderId="0" xfId="0" applyFont="1" applyProtection="1">
      <protection hidden="1"/>
    </xf>
    <xf numFmtId="0" fontId="2" fillId="0" borderId="45" xfId="0" applyFont="1" applyBorder="1" applyProtection="1">
      <protection hidden="1"/>
    </xf>
    <xf numFmtId="0" fontId="10" fillId="0" borderId="46" xfId="0" applyFont="1" applyBorder="1" applyProtection="1">
      <protection hidden="1"/>
    </xf>
    <xf numFmtId="0" fontId="9" fillId="0" borderId="46" xfId="0" applyFont="1" applyBorder="1" applyProtection="1">
      <protection hidden="1"/>
    </xf>
    <xf numFmtId="0" fontId="2" fillId="0" borderId="46" xfId="0" applyFont="1" applyBorder="1" applyProtection="1">
      <protection hidden="1"/>
    </xf>
    <xf numFmtId="0" fontId="2" fillId="0" borderId="47" xfId="0" applyFont="1" applyBorder="1" applyProtection="1">
      <protection hidden="1"/>
    </xf>
    <xf numFmtId="0" fontId="2" fillId="0" borderId="48" xfId="0" applyFont="1" applyBorder="1" applyProtection="1">
      <protection hidden="1"/>
    </xf>
    <xf numFmtId="0" fontId="10" fillId="0" borderId="0" xfId="0" applyFont="1" applyProtection="1">
      <protection hidden="1"/>
    </xf>
    <xf numFmtId="0" fontId="2" fillId="0" borderId="51" xfId="0" applyFont="1" applyBorder="1" applyProtection="1">
      <protection hidden="1"/>
    </xf>
    <xf numFmtId="0" fontId="15" fillId="0" borderId="0" xfId="0" applyFont="1" applyAlignment="1" applyProtection="1">
      <alignment vertical="center"/>
      <protection hidden="1"/>
    </xf>
    <xf numFmtId="0" fontId="13" fillId="3" borderId="0" xfId="0" applyFont="1" applyFill="1" applyAlignment="1" applyProtection="1">
      <alignment horizontal="left" vertical="center"/>
      <protection hidden="1"/>
    </xf>
    <xf numFmtId="0" fontId="13" fillId="3" borderId="0" xfId="0" applyFont="1" applyFill="1" applyAlignment="1" applyProtection="1">
      <alignment horizontal="center" vertical="center"/>
      <protection hidden="1"/>
    </xf>
    <xf numFmtId="0" fontId="9" fillId="0" borderId="0" xfId="0" applyFont="1" applyAlignment="1" applyProtection="1">
      <alignment horizontal="left" vertical="center"/>
      <protection hidden="1"/>
    </xf>
    <xf numFmtId="0" fontId="9" fillId="0" borderId="0" xfId="0" applyFont="1" applyAlignment="1" applyProtection="1">
      <alignment horizontal="center"/>
      <protection hidden="1"/>
    </xf>
    <xf numFmtId="1" fontId="9" fillId="0" borderId="0" xfId="1" applyNumberFormat="1" applyFont="1" applyBorder="1" applyAlignment="1" applyProtection="1">
      <alignment horizontal="center"/>
      <protection hidden="1"/>
    </xf>
    <xf numFmtId="0" fontId="0" fillId="0" borderId="0" xfId="0" applyProtection="1">
      <protection hidden="1"/>
    </xf>
    <xf numFmtId="0" fontId="13" fillId="3" borderId="69" xfId="0" applyFont="1" applyFill="1" applyBorder="1" applyAlignment="1" applyProtection="1">
      <alignment horizontal="center"/>
      <protection hidden="1"/>
    </xf>
    <xf numFmtId="0" fontId="13" fillId="3" borderId="70" xfId="0" applyFont="1" applyFill="1" applyBorder="1" applyAlignment="1" applyProtection="1">
      <alignment horizontal="center"/>
      <protection hidden="1"/>
    </xf>
    <xf numFmtId="0" fontId="0" fillId="0" borderId="58" xfId="0" applyBorder="1" applyAlignment="1" applyProtection="1">
      <alignment horizontal="left" vertical="center"/>
      <protection hidden="1"/>
    </xf>
    <xf numFmtId="0" fontId="2" fillId="0" borderId="0" xfId="0" applyFont="1" applyAlignment="1" applyProtection="1">
      <alignment horizontal="left" vertical="center" wrapText="1"/>
      <protection hidden="1"/>
    </xf>
    <xf numFmtId="0" fontId="2" fillId="0" borderId="71" xfId="0" applyFont="1" applyBorder="1" applyAlignment="1" applyProtection="1">
      <alignment horizontal="center" vertical="center"/>
      <protection hidden="1"/>
    </xf>
    <xf numFmtId="0" fontId="2" fillId="0" borderId="72" xfId="0" applyFont="1" applyBorder="1" applyAlignment="1" applyProtection="1">
      <alignment horizontal="center" vertical="center"/>
      <protection hidden="1"/>
    </xf>
    <xf numFmtId="0" fontId="2" fillId="0" borderId="73" xfId="0" applyFont="1" applyBorder="1" applyAlignment="1" applyProtection="1">
      <alignment horizontal="center" vertical="center"/>
      <protection hidden="1"/>
    </xf>
    <xf numFmtId="0" fontId="2" fillId="0" borderId="0" xfId="0" applyFont="1" applyAlignment="1" applyProtection="1">
      <alignment horizontal="center" vertical="center"/>
      <protection hidden="1"/>
    </xf>
    <xf numFmtId="0" fontId="2" fillId="0" borderId="59" xfId="0" applyFont="1" applyBorder="1" applyAlignment="1" applyProtection="1">
      <alignment horizontal="center" vertical="center"/>
      <protection hidden="1"/>
    </xf>
    <xf numFmtId="0" fontId="2" fillId="0" borderId="74" xfId="0" applyFont="1" applyBorder="1" applyAlignment="1" applyProtection="1">
      <alignment horizontal="center" vertical="center"/>
      <protection hidden="1"/>
    </xf>
    <xf numFmtId="0" fontId="2" fillId="0" borderId="75" xfId="0" applyFont="1" applyBorder="1" applyAlignment="1" applyProtection="1">
      <alignment horizontal="center" vertical="center"/>
      <protection hidden="1"/>
    </xf>
    <xf numFmtId="0" fontId="0" fillId="0" borderId="76" xfId="0" applyBorder="1" applyAlignment="1" applyProtection="1">
      <alignment horizontal="left" vertical="center"/>
      <protection hidden="1"/>
    </xf>
    <xf numFmtId="0" fontId="2" fillId="0" borderId="53" xfId="0" applyFont="1" applyBorder="1" applyAlignment="1" applyProtection="1">
      <alignment horizontal="left" vertical="center" wrapText="1"/>
      <protection hidden="1"/>
    </xf>
    <xf numFmtId="0" fontId="2" fillId="0" borderId="77" xfId="0" applyFont="1" applyBorder="1" applyAlignment="1" applyProtection="1">
      <alignment horizontal="center" vertical="center"/>
      <protection hidden="1"/>
    </xf>
    <xf numFmtId="0" fontId="2" fillId="0" borderId="53" xfId="0" applyFont="1" applyBorder="1" applyAlignment="1" applyProtection="1">
      <alignment horizontal="center" vertical="center"/>
      <protection hidden="1"/>
    </xf>
    <xf numFmtId="0" fontId="2" fillId="0" borderId="78" xfId="0" applyFont="1" applyBorder="1" applyAlignment="1" applyProtection="1">
      <alignment horizontal="center" vertical="center"/>
      <protection hidden="1"/>
    </xf>
    <xf numFmtId="0" fontId="2" fillId="0" borderId="79" xfId="0" applyFont="1" applyBorder="1" applyAlignment="1" applyProtection="1">
      <alignment horizontal="center" vertical="center"/>
      <protection hidden="1"/>
    </xf>
    <xf numFmtId="0" fontId="2" fillId="0" borderId="58" xfId="0" applyFont="1" applyBorder="1" applyAlignment="1" applyProtection="1">
      <alignment horizontal="left" vertical="center"/>
      <protection hidden="1"/>
    </xf>
    <xf numFmtId="0" fontId="2" fillId="0" borderId="60" xfId="0" applyFont="1" applyBorder="1" applyAlignment="1" applyProtection="1">
      <alignment horizontal="left" vertical="center"/>
      <protection hidden="1"/>
    </xf>
    <xf numFmtId="0" fontId="2" fillId="0" borderId="61" xfId="0" applyFont="1" applyBorder="1" applyAlignment="1" applyProtection="1">
      <alignment horizontal="left" vertical="center" wrapText="1"/>
      <protection hidden="1"/>
    </xf>
    <xf numFmtId="0" fontId="2" fillId="0" borderId="80" xfId="0" applyFont="1" applyBorder="1" applyAlignment="1" applyProtection="1">
      <alignment horizontal="center" vertical="center"/>
      <protection hidden="1"/>
    </xf>
    <xf numFmtId="0" fontId="2" fillId="0" borderId="61" xfId="0" applyFont="1" applyBorder="1" applyAlignment="1" applyProtection="1">
      <alignment horizontal="center" vertical="center"/>
      <protection hidden="1"/>
    </xf>
    <xf numFmtId="0" fontId="2" fillId="0" borderId="81" xfId="0" applyFont="1" applyBorder="1" applyAlignment="1" applyProtection="1">
      <alignment horizontal="center" vertical="center"/>
      <protection hidden="1"/>
    </xf>
    <xf numFmtId="0" fontId="2" fillId="0" borderId="62" xfId="0" applyFont="1" applyBorder="1" applyAlignment="1" applyProtection="1">
      <alignment horizontal="center" vertical="center"/>
      <protection hidden="1"/>
    </xf>
    <xf numFmtId="0" fontId="2" fillId="0" borderId="52" xfId="0" applyFont="1" applyBorder="1" applyProtection="1">
      <protection hidden="1"/>
    </xf>
    <xf numFmtId="0" fontId="0" fillId="0" borderId="53" xfId="0" applyBorder="1" applyProtection="1">
      <protection hidden="1"/>
    </xf>
    <xf numFmtId="0" fontId="2" fillId="0" borderId="53" xfId="0" applyFont="1" applyBorder="1" applyProtection="1">
      <protection hidden="1"/>
    </xf>
    <xf numFmtId="0" fontId="2" fillId="0" borderId="54" xfId="0" applyFont="1" applyBorder="1" applyProtection="1">
      <protection hidden="1"/>
    </xf>
    <xf numFmtId="0" fontId="9" fillId="0" borderId="48" xfId="0" applyFont="1" applyBorder="1" applyProtection="1">
      <protection hidden="1"/>
    </xf>
    <xf numFmtId="0" fontId="9" fillId="0" borderId="51" xfId="0" applyFont="1" applyBorder="1" applyProtection="1">
      <protection hidden="1"/>
    </xf>
    <xf numFmtId="1" fontId="9" fillId="0" borderId="0" xfId="0" applyNumberFormat="1" applyFont="1" applyAlignment="1" applyProtection="1">
      <alignment horizontal="center"/>
      <protection hidden="1"/>
    </xf>
    <xf numFmtId="0" fontId="9" fillId="0" borderId="52" xfId="0" applyFont="1" applyBorder="1" applyProtection="1">
      <protection hidden="1"/>
    </xf>
    <xf numFmtId="0" fontId="9" fillId="0" borderId="53" xfId="0" applyFont="1" applyBorder="1" applyProtection="1">
      <protection hidden="1"/>
    </xf>
    <xf numFmtId="0" fontId="9" fillId="0" borderId="54" xfId="0" applyFont="1" applyBorder="1" applyProtection="1">
      <protection hidden="1"/>
    </xf>
    <xf numFmtId="14" fontId="2" fillId="0" borderId="0" xfId="0" applyNumberFormat="1" applyFont="1" applyProtection="1">
      <protection hidden="1"/>
    </xf>
    <xf numFmtId="0" fontId="16" fillId="0" borderId="0" xfId="0" applyFont="1" applyProtection="1">
      <protection hidden="1"/>
    </xf>
    <xf numFmtId="0" fontId="13" fillId="3" borderId="51" xfId="0" applyFont="1" applyFill="1" applyBorder="1" applyAlignment="1" applyProtection="1">
      <alignment horizontal="center" vertical="center"/>
      <protection hidden="1"/>
    </xf>
    <xf numFmtId="1" fontId="9" fillId="0" borderId="51" xfId="1" applyNumberFormat="1" applyFont="1" applyBorder="1" applyAlignment="1" applyProtection="1">
      <alignment horizontal="center"/>
      <protection hidden="1"/>
    </xf>
    <xf numFmtId="14" fontId="9" fillId="0" borderId="0" xfId="0" applyNumberFormat="1" applyFont="1" applyAlignment="1" applyProtection="1">
      <alignment horizontal="center" vertical="center" wrapText="1"/>
      <protection locked="0"/>
    </xf>
    <xf numFmtId="14" fontId="17" fillId="4" borderId="0" xfId="0" applyNumberFormat="1" applyFont="1" applyFill="1" applyAlignment="1" applyProtection="1">
      <alignment horizontal="center" vertical="center" wrapText="1"/>
      <protection locked="0"/>
    </xf>
    <xf numFmtId="14" fontId="17" fillId="0" borderId="0" xfId="0" applyNumberFormat="1" applyFont="1" applyAlignment="1" applyProtection="1">
      <alignment horizontal="center" vertical="center" wrapText="1"/>
      <protection locked="0"/>
    </xf>
    <xf numFmtId="14" fontId="9" fillId="4" borderId="0" xfId="0" applyNumberFormat="1" applyFont="1" applyFill="1" applyAlignment="1" applyProtection="1">
      <alignment horizontal="center" vertical="center" wrapText="1"/>
      <protection locked="0"/>
    </xf>
    <xf numFmtId="0" fontId="3" fillId="0" borderId="36" xfId="0" applyFont="1" applyBorder="1" applyAlignment="1">
      <alignment vertical="center" wrapText="1"/>
    </xf>
    <xf numFmtId="0" fontId="3" fillId="0" borderId="37" xfId="0" applyFont="1" applyBorder="1" applyAlignment="1">
      <alignment horizontal="center" vertical="center" wrapText="1"/>
    </xf>
    <xf numFmtId="0" fontId="12" fillId="0" borderId="37" xfId="0" applyFont="1" applyBorder="1" applyAlignment="1">
      <alignment horizontal="right" vertical="center" wrapText="1"/>
    </xf>
    <xf numFmtId="0" fontId="4" fillId="0" borderId="38" xfId="0" applyFont="1" applyBorder="1" applyAlignment="1">
      <alignment horizontal="center" vertical="center"/>
    </xf>
    <xf numFmtId="0" fontId="10" fillId="0" borderId="18" xfId="0" applyFont="1" applyBorder="1"/>
    <xf numFmtId="0" fontId="9" fillId="0" borderId="18" xfId="0" applyFont="1" applyBorder="1"/>
    <xf numFmtId="0" fontId="9" fillId="0" borderId="0" xfId="0" applyFont="1" applyAlignment="1">
      <alignment horizontal="left" vertical="top" wrapText="1"/>
    </xf>
    <xf numFmtId="0" fontId="10" fillId="0" borderId="0" xfId="0" applyFont="1" applyAlignment="1">
      <alignment horizontal="left" vertical="top" wrapText="1"/>
    </xf>
    <xf numFmtId="0" fontId="9" fillId="0" borderId="20" xfId="0" applyFont="1" applyBorder="1"/>
    <xf numFmtId="0" fontId="9" fillId="0" borderId="21" xfId="0" applyFont="1" applyBorder="1"/>
    <xf numFmtId="0" fontId="2" fillId="0" borderId="0" xfId="0" applyFont="1" applyAlignment="1" applyProtection="1">
      <alignment horizontal="left" vertical="center" wrapText="1"/>
      <protection locked="0"/>
    </xf>
    <xf numFmtId="0" fontId="2" fillId="4" borderId="0" xfId="0" applyFont="1" applyFill="1" applyAlignment="1" applyProtection="1">
      <alignment horizontal="left" vertical="center" wrapText="1"/>
      <protection locked="0"/>
    </xf>
    <xf numFmtId="0" fontId="0" fillId="0" borderId="83" xfId="0" applyBorder="1"/>
    <xf numFmtId="0" fontId="0" fillId="0" borderId="84" xfId="0" applyBorder="1"/>
    <xf numFmtId="0" fontId="0" fillId="0" borderId="85" xfId="0" applyBorder="1"/>
    <xf numFmtId="0" fontId="0" fillId="0" borderId="86" xfId="0" applyBorder="1"/>
    <xf numFmtId="0" fontId="0" fillId="0" borderId="87" xfId="0" applyBorder="1"/>
    <xf numFmtId="0" fontId="0" fillId="0" borderId="88" xfId="0" applyBorder="1"/>
    <xf numFmtId="0" fontId="0" fillId="0" borderId="89" xfId="0" applyBorder="1"/>
    <xf numFmtId="0" fontId="0" fillId="0" borderId="90" xfId="0" applyBorder="1"/>
    <xf numFmtId="0" fontId="23" fillId="0" borderId="0" xfId="0" applyFont="1" applyAlignment="1">
      <alignment horizontal="center"/>
    </xf>
    <xf numFmtId="0" fontId="24" fillId="0" borderId="0" xfId="0" applyFont="1" applyAlignment="1">
      <alignment horizontal="center"/>
    </xf>
    <xf numFmtId="0" fontId="11" fillId="0" borderId="0" xfId="0" applyFont="1" applyAlignment="1" applyProtection="1">
      <alignment horizontal="left" vertical="center"/>
      <protection locked="0"/>
    </xf>
    <xf numFmtId="0" fontId="10" fillId="0" borderId="0" xfId="0" applyFont="1" applyAlignment="1">
      <alignment horizontal="left" vertical="center"/>
    </xf>
    <xf numFmtId="1" fontId="9" fillId="0" borderId="51" xfId="0" applyNumberFormat="1" applyFont="1" applyBorder="1" applyAlignment="1" applyProtection="1">
      <alignment horizontal="center"/>
      <protection hidden="1"/>
    </xf>
    <xf numFmtId="0" fontId="2" fillId="0" borderId="81" xfId="0" applyFont="1" applyBorder="1" applyAlignment="1" applyProtection="1">
      <alignment horizontal="left" vertical="center" wrapText="1"/>
      <protection hidden="1"/>
    </xf>
    <xf numFmtId="0" fontId="11" fillId="0" borderId="0" xfId="0" applyFont="1" applyAlignment="1" applyProtection="1">
      <alignment vertical="center"/>
      <protection locked="0"/>
    </xf>
    <xf numFmtId="0" fontId="7" fillId="0" borderId="83" xfId="0" applyFont="1" applyBorder="1" applyAlignment="1">
      <alignment horizontal="left"/>
    </xf>
    <xf numFmtId="0" fontId="7" fillId="0" borderId="84" xfId="0" applyFont="1" applyBorder="1"/>
    <xf numFmtId="0" fontId="7" fillId="0" borderId="85" xfId="0" applyFont="1" applyBorder="1"/>
    <xf numFmtId="0" fontId="7" fillId="0" borderId="86" xfId="0" applyFont="1" applyBorder="1"/>
    <xf numFmtId="0" fontId="7" fillId="0" borderId="87" xfId="0" applyFont="1" applyBorder="1"/>
    <xf numFmtId="0" fontId="7" fillId="0" borderId="88" xfId="0" applyFont="1" applyBorder="1"/>
    <xf numFmtId="0" fontId="7" fillId="0" borderId="89" xfId="0" applyFont="1" applyBorder="1"/>
    <xf numFmtId="0" fontId="7" fillId="0" borderId="90" xfId="0" applyFont="1" applyBorder="1"/>
    <xf numFmtId="0" fontId="27" fillId="0" borderId="0" xfId="0" applyFont="1" applyAlignment="1">
      <alignment horizontal="center" vertical="center"/>
    </xf>
    <xf numFmtId="0" fontId="27" fillId="0" borderId="0" xfId="0" applyFont="1" applyAlignment="1">
      <alignment horizontal="center" vertical="center" wrapText="1"/>
    </xf>
    <xf numFmtId="0" fontId="7" fillId="0" borderId="0" xfId="0" applyFont="1" applyAlignment="1">
      <alignment horizontal="center"/>
    </xf>
    <xf numFmtId="0" fontId="7" fillId="0" borderId="84" xfId="0" applyFont="1" applyBorder="1" applyAlignment="1">
      <alignment horizontal="left"/>
    </xf>
    <xf numFmtId="0" fontId="28" fillId="0" borderId="0" xfId="0" applyFont="1" applyAlignment="1">
      <alignment horizontal="left" vertical="center" wrapText="1"/>
    </xf>
    <xf numFmtId="0" fontId="9" fillId="0" borderId="95" xfId="0" applyFont="1" applyBorder="1" applyAlignment="1">
      <alignment horizontal="center"/>
    </xf>
    <xf numFmtId="0" fontId="9" fillId="0" borderId="12" xfId="0" applyFont="1" applyBorder="1"/>
    <xf numFmtId="0" fontId="9" fillId="0" borderId="0" xfId="0" applyFont="1" applyAlignment="1">
      <alignment horizontal="center"/>
    </xf>
    <xf numFmtId="0" fontId="9" fillId="0" borderId="13" xfId="0" applyFont="1" applyBorder="1"/>
    <xf numFmtId="0" fontId="6" fillId="0" borderId="0" xfId="0" applyFont="1"/>
    <xf numFmtId="14" fontId="7" fillId="0" borderId="0" xfId="0" applyNumberFormat="1" applyFont="1"/>
    <xf numFmtId="0" fontId="31" fillId="0" borderId="83" xfId="0" applyFont="1" applyBorder="1" applyAlignment="1">
      <alignment horizontal="left"/>
    </xf>
    <xf numFmtId="0" fontId="7" fillId="0" borderId="0" xfId="0" applyFont="1" applyAlignment="1">
      <alignment horizontal="left" vertical="center" wrapText="1"/>
    </xf>
    <xf numFmtId="0" fontId="29" fillId="0" borderId="0" xfId="0" applyFont="1" applyAlignment="1">
      <alignment horizontal="left" vertical="center" wrapText="1"/>
    </xf>
    <xf numFmtId="0" fontId="28" fillId="0" borderId="0" xfId="0" applyFont="1" applyAlignment="1">
      <alignment vertical="center" wrapText="1"/>
    </xf>
    <xf numFmtId="0" fontId="28" fillId="0" borderId="0" xfId="0" applyFont="1" applyAlignment="1">
      <alignment horizontal="left" vertical="center"/>
    </xf>
    <xf numFmtId="0" fontId="29" fillId="0" borderId="0" xfId="0" applyFont="1" applyAlignment="1">
      <alignment vertical="center" wrapText="1"/>
    </xf>
    <xf numFmtId="0" fontId="29" fillId="0" borderId="0" xfId="0" applyFont="1" applyAlignment="1">
      <alignment vertical="center"/>
    </xf>
    <xf numFmtId="0" fontId="29" fillId="0" borderId="0" xfId="0" applyFont="1" applyAlignment="1">
      <alignment horizontal="left" vertical="center"/>
    </xf>
    <xf numFmtId="0" fontId="7" fillId="0" borderId="87" xfId="0" applyFont="1" applyBorder="1" applyAlignment="1">
      <alignment horizontal="left"/>
    </xf>
    <xf numFmtId="0" fontId="7" fillId="0" borderId="0" xfId="0" quotePrefix="1" applyFont="1" applyAlignment="1">
      <alignment horizontal="left" wrapText="1"/>
    </xf>
    <xf numFmtId="0" fontId="33" fillId="0" borderId="0" xfId="0" applyFont="1"/>
    <xf numFmtId="0" fontId="28" fillId="0" borderId="111" xfId="0" applyFont="1" applyBorder="1" applyAlignment="1">
      <alignment horizontal="left" vertical="center" wrapText="1"/>
    </xf>
    <xf numFmtId="0" fontId="28" fillId="0" borderId="113" xfId="0" applyFont="1" applyBorder="1" applyAlignment="1">
      <alignment horizontal="left" vertical="center" wrapText="1"/>
    </xf>
    <xf numFmtId="0" fontId="28" fillId="0" borderId="114" xfId="0" applyFont="1" applyBorder="1" applyAlignment="1">
      <alignment horizontal="center" vertical="center"/>
    </xf>
    <xf numFmtId="0" fontId="28" fillId="0" borderId="116" xfId="0" applyFont="1" applyBorder="1" applyAlignment="1">
      <alignment horizontal="left" vertical="center" wrapText="1"/>
    </xf>
    <xf numFmtId="0" fontId="28" fillId="0" borderId="117" xfId="0" applyFont="1" applyBorder="1" applyAlignment="1">
      <alignment horizontal="center" vertical="center"/>
    </xf>
    <xf numFmtId="0" fontId="28" fillId="5" borderId="110" xfId="0" applyFont="1" applyFill="1" applyBorder="1" applyAlignment="1">
      <alignment horizontal="left" vertical="center"/>
    </xf>
    <xf numFmtId="1" fontId="28" fillId="0" borderId="114" xfId="0" applyNumberFormat="1" applyFont="1" applyBorder="1" applyAlignment="1">
      <alignment horizontal="center" vertical="center"/>
    </xf>
    <xf numFmtId="1" fontId="28" fillId="0" borderId="117" xfId="0" applyNumberFormat="1" applyFont="1" applyBorder="1" applyAlignment="1">
      <alignment horizontal="center" vertical="center"/>
    </xf>
    <xf numFmtId="9" fontId="28" fillId="0" borderId="115" xfId="1" applyFont="1" applyBorder="1" applyAlignment="1">
      <alignment horizontal="center" vertical="center"/>
    </xf>
    <xf numFmtId="9" fontId="28" fillId="0" borderId="118" xfId="1" applyFont="1" applyBorder="1" applyAlignment="1">
      <alignment horizontal="center" vertical="center"/>
    </xf>
    <xf numFmtId="0" fontId="7" fillId="0" borderId="0" xfId="0" applyFont="1" applyAlignment="1">
      <alignment vertical="top" wrapText="1"/>
    </xf>
    <xf numFmtId="2" fontId="9" fillId="0" borderId="0" xfId="0" applyNumberFormat="1" applyFont="1" applyAlignment="1" applyProtection="1">
      <alignment horizontal="center" vertical="center" wrapText="1"/>
      <protection locked="0"/>
    </xf>
    <xf numFmtId="0" fontId="0" fillId="0" borderId="0" xfId="0" applyAlignment="1">
      <alignment vertical="center" wrapText="1"/>
    </xf>
    <xf numFmtId="0" fontId="0" fillId="0" borderId="0" xfId="0" applyAlignment="1">
      <alignment vertical="center"/>
    </xf>
    <xf numFmtId="0" fontId="0" fillId="0" borderId="0" xfId="0" applyAlignment="1">
      <alignment horizontal="center"/>
    </xf>
    <xf numFmtId="0" fontId="32" fillId="6" borderId="0" xfId="0" applyFont="1" applyFill="1" applyAlignment="1">
      <alignment horizontal="center"/>
    </xf>
    <xf numFmtId="0" fontId="0" fillId="0" borderId="0" xfId="0" applyAlignment="1">
      <alignment horizontal="center" vertical="center"/>
    </xf>
    <xf numFmtId="0" fontId="28" fillId="0" borderId="112" xfId="0" applyFont="1" applyBorder="1" applyAlignment="1">
      <alignment vertical="center" wrapText="1"/>
    </xf>
    <xf numFmtId="0" fontId="28" fillId="0" borderId="0" xfId="0" applyFont="1" applyAlignment="1">
      <alignment vertical="top" wrapText="1"/>
    </xf>
    <xf numFmtId="0" fontId="28" fillId="0" borderId="0" xfId="0" applyFont="1" applyAlignment="1">
      <alignment horizontal="right" vertical="center" wrapText="1"/>
    </xf>
    <xf numFmtId="1" fontId="28" fillId="0" borderId="0" xfId="0" applyNumberFormat="1" applyFont="1" applyAlignment="1">
      <alignment horizontal="right" vertical="center" wrapText="1"/>
    </xf>
    <xf numFmtId="0" fontId="7" fillId="0" borderId="0" xfId="0" quotePrefix="1" applyFont="1" applyAlignment="1">
      <alignment horizontal="left"/>
    </xf>
    <xf numFmtId="0" fontId="7" fillId="0" borderId="121" xfId="0" applyFont="1" applyBorder="1" applyAlignment="1">
      <alignment horizontal="center"/>
    </xf>
    <xf numFmtId="0" fontId="7" fillId="0" borderId="124" xfId="0" applyFont="1" applyBorder="1" applyAlignment="1">
      <alignment horizontal="center"/>
    </xf>
    <xf numFmtId="0" fontId="7" fillId="0" borderId="127" xfId="0" applyFont="1" applyBorder="1" applyAlignment="1">
      <alignment horizontal="center"/>
    </xf>
    <xf numFmtId="0" fontId="7" fillId="0" borderId="0" xfId="0" quotePrefix="1" applyFont="1" applyAlignment="1">
      <alignment horizontal="left" wrapText="1"/>
    </xf>
    <xf numFmtId="0" fontId="3" fillId="0" borderId="2" xfId="0" applyFont="1" applyBorder="1" applyAlignment="1">
      <alignment horizontal="center" vertical="center" wrapText="1"/>
    </xf>
    <xf numFmtId="0" fontId="3" fillId="0" borderId="2" xfId="0" applyFont="1" applyBorder="1" applyAlignment="1">
      <alignment horizontal="center" vertical="center"/>
    </xf>
    <xf numFmtId="0" fontId="3" fillId="0" borderId="0" xfId="0" applyFont="1" applyAlignment="1">
      <alignment horizontal="center" vertical="center"/>
    </xf>
    <xf numFmtId="0" fontId="3" fillId="0" borderId="7" xfId="0" applyFont="1" applyBorder="1" applyAlignment="1">
      <alignment horizontal="center" vertical="center"/>
    </xf>
    <xf numFmtId="0" fontId="4" fillId="0" borderId="2" xfId="0" applyFont="1" applyBorder="1" applyAlignment="1" applyProtection="1">
      <alignment horizontal="center" vertical="center"/>
      <protection locked="0"/>
    </xf>
    <xf numFmtId="0" fontId="4" fillId="0" borderId="3" xfId="0" applyFont="1" applyBorder="1" applyAlignment="1" applyProtection="1">
      <alignment horizontal="center" vertical="center"/>
      <protection locked="0"/>
    </xf>
    <xf numFmtId="0" fontId="4" fillId="0" borderId="0" xfId="0" applyFont="1" applyAlignment="1" applyProtection="1">
      <alignment horizontal="center" vertical="center"/>
      <protection locked="0"/>
    </xf>
    <xf numFmtId="0" fontId="4" fillId="0" borderId="5" xfId="0" applyFont="1" applyBorder="1" applyAlignment="1" applyProtection="1">
      <alignment horizontal="center" vertical="center"/>
      <protection locked="0"/>
    </xf>
    <xf numFmtId="0" fontId="4" fillId="0" borderId="7" xfId="0" applyFont="1" applyBorder="1" applyAlignment="1" applyProtection="1">
      <alignment horizontal="center" vertical="center"/>
      <protection locked="0"/>
    </xf>
    <xf numFmtId="0" fontId="4" fillId="0" borderId="8" xfId="0" applyFont="1" applyBorder="1" applyAlignment="1" applyProtection="1">
      <alignment horizontal="center" vertical="center"/>
      <protection locked="0"/>
    </xf>
    <xf numFmtId="0" fontId="7" fillId="0" borderId="0" xfId="0" applyFont="1" applyAlignment="1">
      <alignment horizontal="left"/>
    </xf>
    <xf numFmtId="0" fontId="7" fillId="0" borderId="0" xfId="0" applyFont="1" applyAlignment="1">
      <alignment horizontal="left" wrapText="1"/>
    </xf>
    <xf numFmtId="0" fontId="7" fillId="0" borderId="0" xfId="0" quotePrefix="1" applyFont="1" applyAlignment="1">
      <alignment horizontal="left" vertical="center" wrapText="1"/>
    </xf>
    <xf numFmtId="0" fontId="9" fillId="0" borderId="0" xfId="0" applyFont="1" applyAlignment="1">
      <alignment horizontal="left"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0" xfId="0" applyFont="1" applyAlignment="1">
      <alignment horizontal="center" vertical="center"/>
    </xf>
    <xf numFmtId="0" fontId="4" fillId="0" borderId="5"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14" fontId="11" fillId="0" borderId="0" xfId="0" applyNumberFormat="1" applyFont="1" applyAlignment="1" applyProtection="1">
      <alignment horizontal="left" vertical="center"/>
      <protection locked="0"/>
    </xf>
    <xf numFmtId="0" fontId="11" fillId="0" borderId="0" xfId="0" applyFont="1" applyAlignment="1" applyProtection="1">
      <alignment horizontal="left" vertical="center" wrapText="1"/>
      <protection locked="0"/>
    </xf>
    <xf numFmtId="0" fontId="11" fillId="0" borderId="0" xfId="0" applyFont="1" applyAlignment="1" applyProtection="1">
      <alignment horizontal="left" vertical="center"/>
      <protection locked="0"/>
    </xf>
    <xf numFmtId="0" fontId="9" fillId="0" borderId="0" xfId="0" applyFont="1" applyAlignment="1">
      <alignment horizontal="left" vertical="center" wrapText="1"/>
    </xf>
    <xf numFmtId="0" fontId="9" fillId="0" borderId="30" xfId="0" applyFont="1" applyBorder="1" applyAlignment="1" applyProtection="1">
      <alignment horizontal="left"/>
      <protection locked="0"/>
    </xf>
    <xf numFmtId="0" fontId="9" fillId="0" borderId="98" xfId="0" applyFont="1" applyBorder="1" applyAlignment="1" applyProtection="1">
      <alignment horizontal="left"/>
      <protection locked="0"/>
    </xf>
    <xf numFmtId="0" fontId="9" fillId="0" borderId="31" xfId="0" applyFont="1" applyBorder="1" applyAlignment="1" applyProtection="1">
      <alignment horizontal="left"/>
      <protection locked="0"/>
    </xf>
    <xf numFmtId="0" fontId="9" fillId="0" borderId="25" xfId="0" applyFont="1" applyBorder="1" applyAlignment="1">
      <alignment horizontal="left"/>
    </xf>
    <xf numFmtId="0" fontId="9" fillId="0" borderId="96" xfId="0" applyFont="1" applyBorder="1" applyAlignment="1">
      <alignment horizontal="left"/>
    </xf>
    <xf numFmtId="0" fontId="9" fillId="0" borderId="26" xfId="0" applyFont="1" applyBorder="1" applyAlignment="1">
      <alignment horizontal="left"/>
    </xf>
    <xf numFmtId="0" fontId="9" fillId="0" borderId="28" xfId="0" applyFont="1" applyBorder="1" applyAlignment="1" applyProtection="1">
      <alignment horizontal="left"/>
      <protection locked="0"/>
    </xf>
    <xf numFmtId="0" fontId="9" fillId="0" borderId="97" xfId="0" applyFont="1" applyBorder="1" applyAlignment="1" applyProtection="1">
      <alignment horizontal="left"/>
      <protection locked="0"/>
    </xf>
    <xf numFmtId="0" fontId="9" fillId="0" borderId="29" xfId="0" applyFont="1" applyBorder="1" applyAlignment="1" applyProtection="1">
      <alignment horizontal="left"/>
      <protection locked="0"/>
    </xf>
    <xf numFmtId="0" fontId="9" fillId="0" borderId="96" xfId="0" applyFont="1" applyBorder="1" applyAlignment="1">
      <alignment horizontal="left" vertical="center"/>
    </xf>
    <xf numFmtId="0" fontId="9" fillId="0" borderId="100" xfId="0" applyFont="1" applyBorder="1" applyAlignment="1">
      <alignment horizontal="left" vertical="center"/>
    </xf>
    <xf numFmtId="0" fontId="9" fillId="0" borderId="27" xfId="0" applyFont="1" applyBorder="1" applyAlignment="1">
      <alignment horizontal="left" vertical="center"/>
    </xf>
    <xf numFmtId="0" fontId="9" fillId="0" borderId="101" xfId="0" applyFont="1" applyBorder="1" applyAlignment="1" applyProtection="1">
      <alignment horizontal="left" vertical="center"/>
      <protection locked="0"/>
    </xf>
    <xf numFmtId="0" fontId="9" fillId="0" borderId="102" xfId="0" applyFont="1" applyBorder="1" applyAlignment="1" applyProtection="1">
      <alignment horizontal="left" vertical="center"/>
      <protection locked="0"/>
    </xf>
    <xf numFmtId="0" fontId="9" fillId="0" borderId="103" xfId="0" applyFont="1" applyBorder="1" applyAlignment="1" applyProtection="1">
      <alignment horizontal="left" vertical="center"/>
      <protection locked="0"/>
    </xf>
    <xf numFmtId="0" fontId="9" fillId="0" borderId="98" xfId="0" applyFont="1" applyBorder="1" applyAlignment="1" applyProtection="1">
      <alignment horizontal="left" vertical="center"/>
      <protection locked="0"/>
    </xf>
    <xf numFmtId="0" fontId="9" fillId="0" borderId="104" xfId="0" applyFont="1" applyBorder="1" applyAlignment="1" applyProtection="1">
      <alignment horizontal="left" vertical="center"/>
      <protection locked="0"/>
    </xf>
    <xf numFmtId="0" fontId="9" fillId="0" borderId="32" xfId="0" applyFont="1" applyBorder="1" applyAlignment="1" applyProtection="1">
      <alignment horizontal="left" vertical="center"/>
      <protection locked="0"/>
    </xf>
    <xf numFmtId="0" fontId="9" fillId="0" borderId="33" xfId="0" applyFont="1" applyBorder="1" applyAlignment="1" applyProtection="1">
      <alignment horizontal="left"/>
      <protection locked="0"/>
    </xf>
    <xf numFmtId="0" fontId="9" fillId="0" borderId="99" xfId="0" applyFont="1" applyBorder="1" applyAlignment="1" applyProtection="1">
      <alignment horizontal="left"/>
      <protection locked="0"/>
    </xf>
    <xf numFmtId="0" fontId="9" fillId="0" borderId="34" xfId="0" applyFont="1" applyBorder="1" applyAlignment="1" applyProtection="1">
      <alignment horizontal="left"/>
      <protection locked="0"/>
    </xf>
    <xf numFmtId="0" fontId="9" fillId="0" borderId="99" xfId="0" applyFont="1" applyBorder="1" applyAlignment="1" applyProtection="1">
      <alignment horizontal="left" vertical="center"/>
      <protection locked="0"/>
    </xf>
    <xf numFmtId="0" fontId="9" fillId="0" borderId="105" xfId="0" applyFont="1" applyBorder="1" applyAlignment="1" applyProtection="1">
      <alignment horizontal="left" vertical="center"/>
      <protection locked="0"/>
    </xf>
    <xf numFmtId="0" fontId="9" fillId="0" borderId="35" xfId="0" applyFont="1" applyBorder="1" applyAlignment="1" applyProtection="1">
      <alignment horizontal="left" vertical="center"/>
      <protection locked="0"/>
    </xf>
    <xf numFmtId="0" fontId="11" fillId="0" borderId="108" xfId="0" applyFont="1" applyBorder="1" applyAlignment="1" applyProtection="1">
      <alignment horizontal="left" vertical="center"/>
      <protection locked="0"/>
    </xf>
    <xf numFmtId="0" fontId="11" fillId="0" borderId="104" xfId="0" applyFont="1" applyBorder="1" applyAlignment="1" applyProtection="1">
      <alignment horizontal="left" vertical="center"/>
      <protection locked="0"/>
    </xf>
    <xf numFmtId="0" fontId="11" fillId="0" borderId="32" xfId="0" applyFont="1" applyBorder="1" applyAlignment="1" applyProtection="1">
      <alignment horizontal="left" vertical="center"/>
      <protection locked="0"/>
    </xf>
    <xf numFmtId="0" fontId="11" fillId="0" borderId="109" xfId="0" applyFont="1" applyBorder="1" applyAlignment="1" applyProtection="1">
      <alignment horizontal="left" vertical="center"/>
      <protection locked="0"/>
    </xf>
    <xf numFmtId="0" fontId="11" fillId="0" borderId="105" xfId="0" applyFont="1" applyBorder="1" applyAlignment="1" applyProtection="1">
      <alignment horizontal="left" vertical="center"/>
      <protection locked="0"/>
    </xf>
    <xf numFmtId="0" fontId="11" fillId="0" borderId="35" xfId="0" applyFont="1" applyBorder="1" applyAlignment="1" applyProtection="1">
      <alignment horizontal="left" vertical="center"/>
      <protection locked="0"/>
    </xf>
    <xf numFmtId="0" fontId="9" fillId="0" borderId="106" xfId="0" applyFont="1" applyBorder="1" applyAlignment="1">
      <alignment horizontal="left" vertical="center"/>
    </xf>
    <xf numFmtId="0" fontId="11" fillId="0" borderId="107" xfId="0" applyFont="1" applyBorder="1" applyAlignment="1" applyProtection="1">
      <alignment horizontal="left" vertical="center"/>
      <protection locked="0"/>
    </xf>
    <xf numFmtId="0" fontId="11" fillId="0" borderId="102" xfId="0" applyFont="1" applyBorder="1" applyAlignment="1" applyProtection="1">
      <alignment horizontal="left" vertical="center"/>
      <protection locked="0"/>
    </xf>
    <xf numFmtId="0" fontId="11" fillId="0" borderId="103" xfId="0" applyFont="1" applyBorder="1" applyAlignment="1" applyProtection="1">
      <alignment horizontal="left" vertical="center"/>
      <protection locked="0"/>
    </xf>
    <xf numFmtId="0" fontId="10" fillId="0" borderId="0" xfId="0" applyFont="1" applyAlignment="1">
      <alignment horizontal="left" vertical="center"/>
    </xf>
    <xf numFmtId="0" fontId="11" fillId="0" borderId="43" xfId="0" applyFont="1" applyBorder="1" applyAlignment="1" applyProtection="1">
      <alignment horizontal="left" vertical="top" wrapText="1"/>
      <protection locked="0"/>
    </xf>
    <xf numFmtId="0" fontId="11" fillId="0" borderId="44" xfId="0" applyFont="1" applyBorder="1" applyAlignment="1" applyProtection="1">
      <alignment horizontal="left" vertical="top" wrapText="1"/>
      <protection locked="0"/>
    </xf>
    <xf numFmtId="0" fontId="0" fillId="0" borderId="39" xfId="0" applyBorder="1" applyAlignment="1">
      <alignment horizontal="left" vertical="center"/>
    </xf>
    <xf numFmtId="0" fontId="9" fillId="0" borderId="40" xfId="0" applyFont="1" applyBorder="1" applyAlignment="1">
      <alignment horizontal="left" vertical="center"/>
    </xf>
    <xf numFmtId="0" fontId="0" fillId="0" borderId="41" xfId="0" applyBorder="1" applyAlignment="1">
      <alignment horizontal="left" vertical="center"/>
    </xf>
    <xf numFmtId="0" fontId="9" fillId="0" borderId="42" xfId="0" applyFont="1" applyBorder="1" applyAlignment="1">
      <alignment horizontal="left" vertical="center"/>
    </xf>
    <xf numFmtId="0" fontId="0" fillId="0" borderId="43" xfId="0" applyBorder="1" applyAlignment="1">
      <alignment horizontal="left" vertical="center"/>
    </xf>
    <xf numFmtId="0" fontId="9" fillId="0" borderId="44" xfId="0" applyFont="1" applyBorder="1" applyAlignment="1">
      <alignment horizontal="left" vertical="center"/>
    </xf>
    <xf numFmtId="0" fontId="25" fillId="0" borderId="91" xfId="0" applyFont="1" applyBorder="1" applyAlignment="1" applyProtection="1">
      <alignment horizontal="left" vertical="top" wrapText="1"/>
      <protection locked="0"/>
    </xf>
    <xf numFmtId="0" fontId="25" fillId="0" borderId="92" xfId="0" applyFont="1" applyBorder="1" applyAlignment="1" applyProtection="1">
      <alignment horizontal="left" vertical="top" wrapText="1"/>
      <protection locked="0"/>
    </xf>
    <xf numFmtId="0" fontId="9" fillId="0" borderId="17" xfId="0" applyFont="1" applyBorder="1" applyAlignment="1">
      <alignment horizontal="left" vertical="center"/>
    </xf>
    <xf numFmtId="0" fontId="9" fillId="0" borderId="19" xfId="0" applyFont="1" applyBorder="1" applyAlignment="1">
      <alignment horizontal="left" vertical="center"/>
    </xf>
    <xf numFmtId="0" fontId="25" fillId="0" borderId="93" xfId="0" applyFont="1" applyBorder="1" applyAlignment="1" applyProtection="1">
      <alignment horizontal="left" vertical="top" wrapText="1"/>
      <protection locked="0"/>
    </xf>
    <xf numFmtId="0" fontId="25" fillId="0" borderId="94" xfId="0" applyFont="1" applyBorder="1" applyAlignment="1" applyProtection="1">
      <alignment horizontal="left" vertical="top" wrapText="1"/>
      <protection locked="0"/>
    </xf>
    <xf numFmtId="0" fontId="3" fillId="0" borderId="0" xfId="0" applyFont="1" applyAlignment="1">
      <alignment horizontal="center" vertical="center" wrapText="1"/>
    </xf>
    <xf numFmtId="0" fontId="3" fillId="0" borderId="7" xfId="0" applyFont="1" applyBorder="1" applyAlignment="1">
      <alignment horizontal="center" vertical="center" wrapText="1"/>
    </xf>
    <xf numFmtId="0" fontId="9" fillId="2" borderId="46" xfId="0" applyFont="1" applyFill="1" applyBorder="1" applyAlignment="1">
      <alignment horizontal="center"/>
    </xf>
    <xf numFmtId="0" fontId="3" fillId="0" borderId="56" xfId="0" applyFont="1" applyBorder="1" applyAlignment="1" applyProtection="1">
      <alignment horizontal="center" vertical="center" wrapText="1"/>
      <protection hidden="1"/>
    </xf>
    <xf numFmtId="0" fontId="3" fillId="0" borderId="0" xfId="0" applyFont="1" applyAlignment="1" applyProtection="1">
      <alignment horizontal="center" vertical="center" wrapText="1"/>
      <protection hidden="1"/>
    </xf>
    <xf numFmtId="0" fontId="3" fillId="0" borderId="61" xfId="0" applyFont="1" applyBorder="1" applyAlignment="1" applyProtection="1">
      <alignment horizontal="center" vertical="center" wrapText="1"/>
      <protection hidden="1"/>
    </xf>
    <xf numFmtId="0" fontId="4" fillId="0" borderId="56" xfId="0" applyFont="1" applyBorder="1" applyAlignment="1" applyProtection="1">
      <alignment horizontal="center" vertical="center"/>
      <protection hidden="1"/>
    </xf>
    <xf numFmtId="0" fontId="4" fillId="0" borderId="0" xfId="0" applyFont="1" applyAlignment="1" applyProtection="1">
      <alignment horizontal="center" vertical="center"/>
      <protection hidden="1"/>
    </xf>
    <xf numFmtId="0" fontId="4" fillId="0" borderId="61" xfId="0" applyFont="1" applyBorder="1" applyAlignment="1" applyProtection="1">
      <alignment horizontal="center" vertical="center"/>
      <protection hidden="1"/>
    </xf>
    <xf numFmtId="0" fontId="13" fillId="3" borderId="63" xfId="0" applyFont="1" applyFill="1" applyBorder="1" applyAlignment="1" applyProtection="1">
      <alignment horizontal="left" vertical="center"/>
      <protection hidden="1"/>
    </xf>
    <xf numFmtId="0" fontId="13" fillId="3" borderId="67" xfId="0" applyFont="1" applyFill="1" applyBorder="1" applyAlignment="1" applyProtection="1">
      <alignment horizontal="left" vertical="center"/>
      <protection hidden="1"/>
    </xf>
    <xf numFmtId="0" fontId="13" fillId="3" borderId="64" xfId="0" applyFont="1" applyFill="1" applyBorder="1" applyAlignment="1" applyProtection="1">
      <alignment horizontal="left" vertical="center"/>
      <protection hidden="1"/>
    </xf>
    <xf numFmtId="0" fontId="13" fillId="3" borderId="68" xfId="0" applyFont="1" applyFill="1" applyBorder="1" applyAlignment="1" applyProtection="1">
      <alignment horizontal="left" vertical="center"/>
      <protection hidden="1"/>
    </xf>
    <xf numFmtId="0" fontId="13" fillId="3" borderId="65" xfId="0" applyFont="1" applyFill="1" applyBorder="1" applyAlignment="1" applyProtection="1">
      <alignment horizontal="center"/>
      <protection hidden="1"/>
    </xf>
    <xf numFmtId="0" fontId="13" fillId="3" borderId="66" xfId="0" applyFont="1" applyFill="1" applyBorder="1" applyAlignment="1" applyProtection="1">
      <alignment horizontal="center"/>
      <protection hidden="1"/>
    </xf>
    <xf numFmtId="0" fontId="13" fillId="3" borderId="45" xfId="0" applyFont="1" applyFill="1" applyBorder="1" applyAlignment="1" applyProtection="1">
      <alignment horizontal="center"/>
      <protection hidden="1"/>
    </xf>
    <xf numFmtId="0" fontId="13" fillId="3" borderId="46" xfId="0" applyFont="1" applyFill="1" applyBorder="1" applyAlignment="1" applyProtection="1">
      <alignment horizontal="center"/>
      <protection hidden="1"/>
    </xf>
    <xf numFmtId="0" fontId="13" fillId="3" borderId="47" xfId="0" applyFont="1" applyFill="1" applyBorder="1" applyAlignment="1" applyProtection="1">
      <alignment horizontal="center"/>
      <protection hidden="1"/>
    </xf>
    <xf numFmtId="0" fontId="26" fillId="0" borderId="0" xfId="0" applyFont="1" applyAlignment="1">
      <alignment horizontal="center" vertical="center"/>
    </xf>
    <xf numFmtId="0" fontId="7" fillId="0" borderId="0" xfId="0" applyFont="1" applyAlignment="1">
      <alignment horizontal="center" vertical="center" wrapText="1"/>
    </xf>
    <xf numFmtId="0" fontId="34" fillId="0" borderId="83" xfId="0" applyFont="1" applyBorder="1" applyAlignment="1">
      <alignment horizontal="center" vertical="center"/>
    </xf>
    <xf numFmtId="0" fontId="34" fillId="0" borderId="84" xfId="0" applyFont="1" applyBorder="1" applyAlignment="1">
      <alignment horizontal="center" vertical="center"/>
    </xf>
    <xf numFmtId="0" fontId="34" fillId="0" borderId="85" xfId="0" applyFont="1" applyBorder="1" applyAlignment="1">
      <alignment horizontal="center" vertical="center"/>
    </xf>
    <xf numFmtId="0" fontId="34" fillId="0" borderId="86" xfId="0" applyFont="1" applyBorder="1" applyAlignment="1">
      <alignment horizontal="center" vertical="center"/>
    </xf>
    <xf numFmtId="0" fontId="34" fillId="0" borderId="0" xfId="0" applyFont="1" applyAlignment="1">
      <alignment horizontal="center" vertical="center"/>
    </xf>
    <xf numFmtId="0" fontId="34" fillId="0" borderId="87" xfId="0" applyFont="1" applyBorder="1" applyAlignment="1">
      <alignment horizontal="center" vertical="center"/>
    </xf>
    <xf numFmtId="0" fontId="34" fillId="0" borderId="88" xfId="0" applyFont="1" applyBorder="1" applyAlignment="1">
      <alignment horizontal="center" vertical="center"/>
    </xf>
    <xf numFmtId="0" fontId="34" fillId="0" borderId="89" xfId="0" applyFont="1" applyBorder="1" applyAlignment="1">
      <alignment horizontal="center" vertical="center"/>
    </xf>
    <xf numFmtId="0" fontId="34" fillId="0" borderId="90" xfId="0" applyFont="1" applyBorder="1" applyAlignment="1">
      <alignment horizontal="center" vertical="center"/>
    </xf>
    <xf numFmtId="0" fontId="7" fillId="0" borderId="0" xfId="0" applyFont="1" applyAlignment="1">
      <alignment horizontal="left" vertical="center" wrapText="1"/>
    </xf>
    <xf numFmtId="0" fontId="27" fillId="0" borderId="0" xfId="0" applyFont="1" applyAlignment="1">
      <alignment horizontal="center" vertical="center"/>
    </xf>
    <xf numFmtId="0" fontId="27" fillId="0" borderId="0" xfId="0" applyFont="1" applyAlignment="1">
      <alignment horizontal="center" vertical="center" wrapText="1"/>
    </xf>
    <xf numFmtId="0" fontId="28" fillId="0" borderId="0" xfId="0" applyFont="1" applyAlignment="1">
      <alignment horizontal="left" vertical="center" wrapText="1"/>
    </xf>
    <xf numFmtId="0" fontId="29" fillId="0" borderId="0" xfId="0" applyFont="1" applyAlignment="1">
      <alignment horizontal="left" vertical="center" wrapText="1"/>
    </xf>
    <xf numFmtId="0" fontId="7" fillId="0" borderId="0" xfId="0" applyFont="1" applyAlignment="1">
      <alignment horizontal="left" vertical="top" wrapText="1"/>
    </xf>
    <xf numFmtId="0" fontId="7" fillId="0" borderId="119" xfId="0" applyFont="1" applyBorder="1" applyAlignment="1">
      <alignment horizontal="left"/>
    </xf>
    <xf numFmtId="0" fontId="7" fillId="0" borderId="120" xfId="0" applyFont="1" applyBorder="1" applyAlignment="1">
      <alignment horizontal="left"/>
    </xf>
    <xf numFmtId="0" fontId="7" fillId="0" borderId="125" xfId="0" applyFont="1" applyBorder="1" applyAlignment="1">
      <alignment horizontal="left"/>
    </xf>
    <xf numFmtId="0" fontId="7" fillId="0" borderId="126" xfId="0" applyFont="1" applyBorder="1" applyAlignment="1">
      <alignment horizontal="left"/>
    </xf>
    <xf numFmtId="0" fontId="7" fillId="0" borderId="122" xfId="0" applyFont="1" applyBorder="1" applyAlignment="1">
      <alignment horizontal="left"/>
    </xf>
    <xf numFmtId="0" fontId="7" fillId="0" borderId="123" xfId="0" applyFont="1" applyBorder="1" applyAlignment="1">
      <alignment horizontal="left"/>
    </xf>
    <xf numFmtId="0" fontId="7" fillId="0" borderId="128" xfId="0" applyFont="1" applyBorder="1" applyAlignment="1">
      <alignment horizontal="left"/>
    </xf>
    <xf numFmtId="0" fontId="7" fillId="0" borderId="129" xfId="0" applyFont="1" applyBorder="1" applyAlignment="1">
      <alignment horizontal="left"/>
    </xf>
    <xf numFmtId="0" fontId="7" fillId="0" borderId="130" xfId="0" applyFont="1" applyBorder="1" applyAlignment="1">
      <alignment horizontal="left"/>
    </xf>
    <xf numFmtId="0" fontId="7" fillId="0" borderId="131" xfId="0" applyFont="1" applyBorder="1" applyAlignment="1">
      <alignment horizontal="left"/>
    </xf>
  </cellXfs>
  <cellStyles count="2">
    <cellStyle name="Normal" xfId="0" builtinId="0"/>
    <cellStyle name="Pourcentage" xfId="1" builtinId="5"/>
  </cellStyles>
  <dxfs count="101">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b val="0"/>
        <i val="0"/>
        <strike val="0"/>
        <condense val="0"/>
        <extend val="0"/>
        <outline val="0"/>
        <shadow val="0"/>
        <u val="none"/>
        <vertAlign val="baseline"/>
        <sz val="12"/>
        <color rgb="FF134077"/>
        <name val="Trebuchet MS"/>
        <family val="2"/>
        <scheme val="none"/>
      </font>
      <numFmt numFmtId="1" formatCode="0"/>
      <alignment horizontal="center" vertical="bottom" textRotation="0" wrapText="0" indent="0" justifyLastLine="0" shrinkToFit="0" readingOrder="0"/>
      <protection locked="1" hidden="1"/>
    </dxf>
    <dxf>
      <font>
        <b val="0"/>
        <i val="0"/>
        <strike val="0"/>
        <condense val="0"/>
        <extend val="0"/>
        <outline val="0"/>
        <shadow val="0"/>
        <u val="none"/>
        <vertAlign val="baseline"/>
        <sz val="12"/>
        <color rgb="FF134077"/>
        <name val="Trebuchet MS"/>
        <family val="2"/>
        <scheme val="none"/>
      </font>
      <numFmt numFmtId="1" formatCode="0"/>
      <alignment horizontal="center" vertical="bottom" textRotation="0" wrapText="0" indent="0" justifyLastLine="0" shrinkToFit="0" readingOrder="0"/>
      <protection locked="1" hidden="1"/>
    </dxf>
    <dxf>
      <font>
        <b val="0"/>
        <i val="0"/>
        <strike val="0"/>
        <condense val="0"/>
        <extend val="0"/>
        <outline val="0"/>
        <shadow val="0"/>
        <u val="none"/>
        <vertAlign val="baseline"/>
        <sz val="12"/>
        <color rgb="FF134077"/>
        <name val="Trebuchet MS"/>
        <family val="2"/>
        <scheme val="none"/>
      </font>
      <numFmt numFmtId="1" formatCode="0"/>
      <alignment horizontal="center" vertical="bottom" textRotation="0" wrapText="0" indent="0" justifyLastLine="0" shrinkToFit="0" readingOrder="0"/>
      <protection locked="1" hidden="1"/>
    </dxf>
    <dxf>
      <font>
        <b val="0"/>
        <i val="0"/>
        <strike val="0"/>
        <condense val="0"/>
        <extend val="0"/>
        <outline val="0"/>
        <shadow val="0"/>
        <u val="none"/>
        <vertAlign val="baseline"/>
        <sz val="12"/>
        <color rgb="FF134077"/>
        <name val="Trebuchet MS"/>
        <family val="2"/>
        <scheme val="none"/>
      </font>
      <numFmt numFmtId="1" formatCode="0"/>
      <alignment horizontal="center" vertical="bottom" textRotation="0" wrapText="0" indent="0" justifyLastLine="0" shrinkToFit="0" readingOrder="0"/>
      <border diagonalUp="0" diagonalDown="0">
        <left/>
        <right style="thin">
          <color rgb="FF134077"/>
        </right>
        <top/>
        <bottom/>
        <vertical/>
        <horizontal/>
      </border>
      <protection locked="1" hidden="1"/>
    </dxf>
    <dxf>
      <font>
        <b val="0"/>
        <i val="0"/>
        <strike val="0"/>
        <condense val="0"/>
        <extend val="0"/>
        <outline val="0"/>
        <shadow val="0"/>
        <u val="none"/>
        <vertAlign val="baseline"/>
        <sz val="12"/>
        <color rgb="FF134077"/>
        <name val="Trebuchet MS"/>
        <family val="2"/>
        <scheme val="none"/>
      </font>
      <numFmt numFmtId="1" formatCode="0"/>
      <alignment horizontal="center" vertical="bottom" textRotation="0" wrapText="0" indent="0" justifyLastLine="0" shrinkToFit="0" readingOrder="0"/>
      <protection locked="1" hidden="1"/>
    </dxf>
    <dxf>
      <font>
        <b val="0"/>
        <i val="0"/>
        <strike val="0"/>
        <condense val="0"/>
        <extend val="0"/>
        <outline val="0"/>
        <shadow val="0"/>
        <u val="none"/>
        <vertAlign val="baseline"/>
        <sz val="12"/>
        <color rgb="FF134077"/>
        <name val="Trebuchet MS"/>
        <family val="2"/>
        <scheme val="none"/>
      </font>
      <numFmt numFmtId="1" formatCode="0"/>
      <alignment horizontal="center" vertical="bottom" textRotation="0" wrapText="0" indent="0" justifyLastLine="0" shrinkToFit="0" readingOrder="0"/>
      <protection locked="1" hidden="1"/>
    </dxf>
    <dxf>
      <font>
        <b val="0"/>
        <i val="0"/>
        <strike val="0"/>
        <condense val="0"/>
        <extend val="0"/>
        <outline val="0"/>
        <shadow val="0"/>
        <u val="none"/>
        <vertAlign val="baseline"/>
        <sz val="12"/>
        <color rgb="FF134077"/>
        <name val="Trebuchet MS"/>
        <family val="2"/>
        <scheme val="none"/>
      </font>
      <alignment horizontal="left" vertical="center" textRotation="0" wrapText="0" indent="0" justifyLastLine="0" shrinkToFit="0" readingOrder="0"/>
      <protection locked="1" hidden="1"/>
    </dxf>
    <dxf>
      <font>
        <b val="0"/>
        <i val="0"/>
        <strike val="0"/>
        <condense val="0"/>
        <extend val="0"/>
        <outline val="0"/>
        <shadow val="0"/>
        <u val="none"/>
        <vertAlign val="baseline"/>
        <sz val="12"/>
        <color rgb="FF134077"/>
        <name val="Trebuchet MS"/>
        <family val="2"/>
        <scheme val="none"/>
      </font>
      <alignment horizontal="center" vertical="bottom" textRotation="0" wrapText="0" indent="0" justifyLastLine="0" shrinkToFit="0" readingOrder="0"/>
      <protection locked="1" hidden="1"/>
    </dxf>
    <dxf>
      <font>
        <b val="0"/>
        <i val="0"/>
        <strike val="0"/>
        <condense val="0"/>
        <extend val="0"/>
        <outline val="0"/>
        <shadow val="0"/>
        <u val="none"/>
        <vertAlign val="baseline"/>
        <sz val="12"/>
        <color theme="0"/>
        <name val="Trebuchet MS"/>
        <family val="2"/>
        <scheme val="none"/>
      </font>
      <fill>
        <patternFill patternType="solid">
          <fgColor indexed="64"/>
          <bgColor rgb="FF134077"/>
        </patternFill>
      </fill>
      <alignment horizontal="center" vertical="center" textRotation="0" wrapText="0" indent="0" justifyLastLine="0" shrinkToFit="0" readingOrder="0"/>
      <protection locked="1" hidden="1"/>
    </dxf>
    <dxf>
      <font>
        <b val="0"/>
        <i val="0"/>
        <strike val="0"/>
        <condense val="0"/>
        <extend val="0"/>
        <outline val="0"/>
        <shadow val="0"/>
        <u val="none"/>
        <vertAlign val="baseline"/>
        <sz val="12"/>
        <color rgb="FF134077"/>
        <name val="Trebuchet MS"/>
        <family val="2"/>
        <scheme val="none"/>
      </font>
      <numFmt numFmtId="1" formatCode="0"/>
      <alignment horizontal="center" vertical="bottom" textRotation="0" wrapText="0" indent="0" justifyLastLine="0" shrinkToFit="0" readingOrder="0"/>
      <protection locked="1" hidden="1"/>
    </dxf>
    <dxf>
      <font>
        <b val="0"/>
        <i val="0"/>
        <strike val="0"/>
        <condense val="0"/>
        <extend val="0"/>
        <outline val="0"/>
        <shadow val="0"/>
        <u val="none"/>
        <vertAlign val="baseline"/>
        <sz val="12"/>
        <color rgb="FF134077"/>
        <name val="Trebuchet MS"/>
        <family val="2"/>
        <scheme val="none"/>
      </font>
      <numFmt numFmtId="1" formatCode="0"/>
      <alignment horizontal="center" vertical="bottom" textRotation="0" wrapText="0" indent="0" justifyLastLine="0" shrinkToFit="0" readingOrder="0"/>
      <protection locked="1" hidden="1"/>
    </dxf>
    <dxf>
      <font>
        <b val="0"/>
        <i val="0"/>
        <strike val="0"/>
        <condense val="0"/>
        <extend val="0"/>
        <outline val="0"/>
        <shadow val="0"/>
        <u val="none"/>
        <vertAlign val="baseline"/>
        <sz val="12"/>
        <color rgb="FF134077"/>
        <name val="Trebuchet MS"/>
        <family val="2"/>
        <scheme val="none"/>
      </font>
      <numFmt numFmtId="1" formatCode="0"/>
      <alignment horizontal="center" vertical="bottom" textRotation="0" wrapText="0" indent="0" justifyLastLine="0" shrinkToFit="0" readingOrder="0"/>
      <protection locked="1" hidden="1"/>
    </dxf>
    <dxf>
      <font>
        <b val="0"/>
        <i val="0"/>
        <strike val="0"/>
        <condense val="0"/>
        <extend val="0"/>
        <outline val="0"/>
        <shadow val="0"/>
        <u val="none"/>
        <vertAlign val="baseline"/>
        <sz val="12"/>
        <color rgb="FF134077"/>
        <name val="Trebuchet MS"/>
        <family val="2"/>
        <scheme val="none"/>
      </font>
      <numFmt numFmtId="1" formatCode="0"/>
      <alignment horizontal="center" vertical="bottom" textRotation="0" wrapText="0" indent="0" justifyLastLine="0" shrinkToFit="0" readingOrder="0"/>
      <border diagonalUp="0" diagonalDown="0">
        <left/>
        <right style="thin">
          <color rgb="FF134077"/>
        </right>
        <top/>
        <bottom/>
        <vertical/>
        <horizontal/>
      </border>
      <protection locked="1" hidden="1"/>
    </dxf>
    <dxf>
      <font>
        <b val="0"/>
        <i val="0"/>
        <strike val="0"/>
        <condense val="0"/>
        <extend val="0"/>
        <outline val="0"/>
        <shadow val="0"/>
        <u val="none"/>
        <vertAlign val="baseline"/>
        <sz val="12"/>
        <color rgb="FF134077"/>
        <name val="Trebuchet MS"/>
        <family val="2"/>
        <scheme val="none"/>
      </font>
      <numFmt numFmtId="1" formatCode="0"/>
      <alignment horizontal="center" vertical="bottom" textRotation="0" wrapText="0" indent="0" justifyLastLine="0" shrinkToFit="0" readingOrder="0"/>
      <protection locked="1" hidden="1"/>
    </dxf>
    <dxf>
      <font>
        <b val="0"/>
        <i val="0"/>
        <strike val="0"/>
        <condense val="0"/>
        <extend val="0"/>
        <outline val="0"/>
        <shadow val="0"/>
        <u val="none"/>
        <vertAlign val="baseline"/>
        <sz val="12"/>
        <color rgb="FF134077"/>
        <name val="Trebuchet MS"/>
        <family val="2"/>
        <scheme val="none"/>
      </font>
      <numFmt numFmtId="1" formatCode="0"/>
      <alignment horizontal="center" vertical="bottom" textRotation="0" wrapText="0" indent="0" justifyLastLine="0" shrinkToFit="0" readingOrder="0"/>
      <protection locked="1" hidden="1"/>
    </dxf>
    <dxf>
      <font>
        <b val="0"/>
        <i val="0"/>
        <strike val="0"/>
        <condense val="0"/>
        <extend val="0"/>
        <outline val="0"/>
        <shadow val="0"/>
        <u val="none"/>
        <vertAlign val="baseline"/>
        <sz val="12"/>
        <color rgb="FF134077"/>
        <name val="Trebuchet MS"/>
        <family val="2"/>
        <scheme val="none"/>
      </font>
      <alignment horizontal="left" vertical="center" textRotation="0" wrapText="0" indent="0" justifyLastLine="0" shrinkToFit="0" readingOrder="0"/>
      <protection locked="1" hidden="1"/>
    </dxf>
    <dxf>
      <font>
        <b val="0"/>
        <i val="0"/>
        <strike val="0"/>
        <condense val="0"/>
        <extend val="0"/>
        <outline val="0"/>
        <shadow val="0"/>
        <u val="none"/>
        <vertAlign val="baseline"/>
        <sz val="12"/>
        <color rgb="FF134077"/>
        <name val="Trebuchet MS"/>
        <family val="2"/>
        <scheme val="none"/>
      </font>
      <alignment horizontal="center" vertical="bottom" textRotation="0" wrapText="0" indent="0" justifyLastLine="0" shrinkToFit="0" readingOrder="0"/>
      <protection locked="1" hidden="1"/>
    </dxf>
    <dxf>
      <font>
        <b val="0"/>
        <i val="0"/>
        <strike val="0"/>
        <condense val="0"/>
        <extend val="0"/>
        <outline val="0"/>
        <shadow val="0"/>
        <u val="none"/>
        <vertAlign val="baseline"/>
        <sz val="12"/>
        <color theme="0"/>
        <name val="Trebuchet MS"/>
        <family val="2"/>
        <scheme val="none"/>
      </font>
      <fill>
        <patternFill patternType="solid">
          <fgColor indexed="64"/>
          <bgColor rgb="FF134077"/>
        </patternFill>
      </fill>
      <alignment horizontal="center" vertical="center" textRotation="0" wrapText="0" indent="0" justifyLastLine="0" shrinkToFit="0" readingOrder="0"/>
      <protection locked="1" hidden="1"/>
    </dxf>
    <dxf>
      <font>
        <b val="0"/>
        <i val="0"/>
        <strike val="0"/>
        <condense val="0"/>
        <extend val="0"/>
        <outline val="0"/>
        <shadow val="0"/>
        <u val="none"/>
        <vertAlign val="baseline"/>
        <sz val="12"/>
        <color rgb="FF134077"/>
        <name val="Trebuchet MS"/>
        <family val="2"/>
        <scheme val="none"/>
      </font>
      <numFmt numFmtId="1" formatCode="0"/>
      <alignment horizontal="center" vertical="bottom" textRotation="0" wrapText="0" indent="0" justifyLastLine="0" shrinkToFit="0" readingOrder="0"/>
      <protection locked="1" hidden="1"/>
    </dxf>
    <dxf>
      <font>
        <b val="0"/>
        <i val="0"/>
        <strike val="0"/>
        <condense val="0"/>
        <extend val="0"/>
        <outline val="0"/>
        <shadow val="0"/>
        <u val="none"/>
        <vertAlign val="baseline"/>
        <sz val="12"/>
        <color rgb="FF134077"/>
        <name val="Trebuchet MS"/>
        <family val="2"/>
        <scheme val="none"/>
      </font>
      <numFmt numFmtId="1" formatCode="0"/>
      <alignment horizontal="center" vertical="bottom" textRotation="0" wrapText="0" indent="0" justifyLastLine="0" shrinkToFit="0" readingOrder="0"/>
      <protection locked="1" hidden="1"/>
    </dxf>
    <dxf>
      <font>
        <b val="0"/>
        <i val="0"/>
        <strike val="0"/>
        <condense val="0"/>
        <extend val="0"/>
        <outline val="0"/>
        <shadow val="0"/>
        <u val="none"/>
        <vertAlign val="baseline"/>
        <sz val="12"/>
        <color rgb="FF134077"/>
        <name val="Trebuchet MS"/>
        <family val="2"/>
        <scheme val="none"/>
      </font>
      <numFmt numFmtId="1" formatCode="0"/>
      <alignment horizontal="center" vertical="bottom" textRotation="0" wrapText="0" indent="0" justifyLastLine="0" shrinkToFit="0" readingOrder="0"/>
      <protection locked="1" hidden="1"/>
    </dxf>
    <dxf>
      <font>
        <b val="0"/>
        <i val="0"/>
        <strike val="0"/>
        <condense val="0"/>
        <extend val="0"/>
        <outline val="0"/>
        <shadow val="0"/>
        <u val="none"/>
        <vertAlign val="baseline"/>
        <sz val="12"/>
        <color rgb="FF134077"/>
        <name val="Trebuchet MS"/>
        <family val="2"/>
        <scheme val="none"/>
      </font>
      <alignment horizontal="left" vertical="center" textRotation="0" wrapText="0" indent="0" justifyLastLine="0" shrinkToFit="0" readingOrder="0"/>
      <protection locked="1" hidden="1"/>
    </dxf>
    <dxf>
      <font>
        <b val="0"/>
        <i val="0"/>
        <strike val="0"/>
        <condense val="0"/>
        <extend val="0"/>
        <outline val="0"/>
        <shadow val="0"/>
        <u val="none"/>
        <vertAlign val="baseline"/>
        <sz val="12"/>
        <color rgb="FF134077"/>
        <name val="Trebuchet MS"/>
        <family val="2"/>
        <scheme val="none"/>
      </font>
      <alignment horizontal="center" vertical="bottom" textRotation="0" wrapText="0" indent="0" justifyLastLine="0" shrinkToFit="0" readingOrder="0"/>
      <protection locked="1" hidden="1"/>
    </dxf>
    <dxf>
      <font>
        <b val="0"/>
        <i val="0"/>
        <strike val="0"/>
        <condense val="0"/>
        <extend val="0"/>
        <outline val="0"/>
        <shadow val="0"/>
        <u val="none"/>
        <vertAlign val="baseline"/>
        <sz val="12"/>
        <color theme="0"/>
        <name val="Trebuchet MS"/>
        <family val="2"/>
        <scheme val="none"/>
      </font>
      <fill>
        <patternFill patternType="solid">
          <fgColor indexed="64"/>
          <bgColor rgb="FF134077"/>
        </patternFill>
      </fill>
      <alignment horizontal="center" vertical="center" textRotation="0" wrapText="0" indent="0" justifyLastLine="0" shrinkToFit="0" readingOrder="0"/>
      <protection locked="1" hidden="1"/>
    </dxf>
    <dxf>
      <font>
        <b val="0"/>
        <i val="0"/>
        <strike val="0"/>
        <condense val="0"/>
        <extend val="0"/>
        <outline val="0"/>
        <shadow val="0"/>
        <u val="none"/>
        <vertAlign val="baseline"/>
        <sz val="12"/>
        <color rgb="FF134077"/>
        <name val="Trebuchet MS"/>
        <family val="2"/>
        <scheme val="none"/>
      </font>
      <numFmt numFmtId="1" formatCode="0"/>
      <alignment horizontal="center" vertical="bottom" textRotation="0" wrapText="0" indent="0" justifyLastLine="0" shrinkToFit="0" readingOrder="0"/>
      <protection locked="1" hidden="1"/>
    </dxf>
    <dxf>
      <font>
        <b val="0"/>
        <i val="0"/>
        <strike val="0"/>
        <condense val="0"/>
        <extend val="0"/>
        <outline val="0"/>
        <shadow val="0"/>
        <u val="none"/>
        <vertAlign val="baseline"/>
        <sz val="12"/>
        <color rgb="FF134077"/>
        <name val="Trebuchet MS"/>
        <family val="2"/>
        <scheme val="none"/>
      </font>
      <numFmt numFmtId="1" formatCode="0"/>
      <alignment horizontal="center" vertical="bottom" textRotation="0" wrapText="0" indent="0" justifyLastLine="0" shrinkToFit="0" readingOrder="0"/>
      <protection locked="1" hidden="1"/>
    </dxf>
    <dxf>
      <font>
        <b val="0"/>
        <i val="0"/>
        <strike val="0"/>
        <condense val="0"/>
        <extend val="0"/>
        <outline val="0"/>
        <shadow val="0"/>
        <u val="none"/>
        <vertAlign val="baseline"/>
        <sz val="12"/>
        <color rgb="FF134077"/>
        <name val="Trebuchet MS"/>
        <family val="2"/>
        <scheme val="none"/>
      </font>
      <numFmt numFmtId="1" formatCode="0"/>
      <alignment horizontal="center" vertical="bottom" textRotation="0" wrapText="0" indent="0" justifyLastLine="0" shrinkToFit="0" readingOrder="0"/>
      <protection locked="1" hidden="1"/>
    </dxf>
    <dxf>
      <font>
        <b val="0"/>
        <i val="0"/>
        <strike val="0"/>
        <condense val="0"/>
        <extend val="0"/>
        <outline val="0"/>
        <shadow val="0"/>
        <u val="none"/>
        <vertAlign val="baseline"/>
        <sz val="12"/>
        <color rgb="FF134077"/>
        <name val="Trebuchet MS"/>
        <family val="2"/>
        <scheme val="none"/>
      </font>
      <alignment horizontal="left" vertical="center" textRotation="0" wrapText="0" indent="0" justifyLastLine="0" shrinkToFit="0" readingOrder="0"/>
      <protection locked="1" hidden="1"/>
    </dxf>
    <dxf>
      <font>
        <b val="0"/>
        <i val="0"/>
        <strike val="0"/>
        <condense val="0"/>
        <extend val="0"/>
        <outline val="0"/>
        <shadow val="0"/>
        <u val="none"/>
        <vertAlign val="baseline"/>
        <sz val="12"/>
        <color rgb="FF134077"/>
        <name val="Trebuchet MS"/>
        <family val="2"/>
        <scheme val="none"/>
      </font>
      <alignment horizontal="center" vertical="bottom" textRotation="0" wrapText="0" indent="0" justifyLastLine="0" shrinkToFit="0" readingOrder="0"/>
      <protection locked="1" hidden="1"/>
    </dxf>
    <dxf>
      <font>
        <b val="0"/>
        <i val="0"/>
        <strike val="0"/>
        <condense val="0"/>
        <extend val="0"/>
        <outline val="0"/>
        <shadow val="0"/>
        <u val="none"/>
        <vertAlign val="baseline"/>
        <sz val="12"/>
        <color theme="0"/>
        <name val="Trebuchet MS"/>
        <family val="2"/>
        <scheme val="none"/>
      </font>
      <fill>
        <patternFill patternType="solid">
          <fgColor indexed="64"/>
          <bgColor rgb="FF134077"/>
        </patternFill>
      </fill>
      <alignment horizontal="center" vertical="center" textRotation="0" wrapText="0" indent="0" justifyLastLine="0" shrinkToFit="0" readingOrder="0"/>
      <protection locked="1" hidden="1"/>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theme="0" tint="-0.499984740745262"/>
      </font>
    </dxf>
    <dxf>
      <font>
        <color rgb="FF9C5700"/>
      </font>
      <fill>
        <patternFill>
          <bgColor rgb="FFFFEB9C"/>
        </patternFill>
      </fill>
    </dxf>
    <dxf>
      <font>
        <b val="0"/>
        <i val="0"/>
        <strike val="0"/>
        <condense val="0"/>
        <extend val="0"/>
        <outline val="0"/>
        <shadow val="0"/>
        <u val="none"/>
        <vertAlign val="baseline"/>
        <sz val="12"/>
        <color rgb="FF134077"/>
        <name val="Trebuchet MS"/>
        <family val="2"/>
        <scheme val="none"/>
      </font>
      <numFmt numFmtId="1" formatCode="0"/>
      <alignment horizontal="center" vertical="bottom" textRotation="0" wrapText="0" indent="0" justifyLastLine="0" shrinkToFit="0" readingOrder="0"/>
      <protection locked="1" hidden="1"/>
    </dxf>
    <dxf>
      <font>
        <b val="0"/>
        <i val="0"/>
        <strike val="0"/>
        <condense val="0"/>
        <extend val="0"/>
        <outline val="0"/>
        <shadow val="0"/>
        <u val="none"/>
        <vertAlign val="baseline"/>
        <sz val="12"/>
        <color rgb="FF134077"/>
        <name val="Trebuchet MS"/>
        <family val="2"/>
        <scheme val="none"/>
      </font>
      <numFmt numFmtId="1" formatCode="0"/>
      <alignment horizontal="center" vertical="bottom" textRotation="0" wrapText="0" indent="0" justifyLastLine="0" shrinkToFit="0" readingOrder="0"/>
      <protection locked="1" hidden="1"/>
    </dxf>
    <dxf>
      <font>
        <b val="0"/>
        <i val="0"/>
        <strike val="0"/>
        <condense val="0"/>
        <extend val="0"/>
        <outline val="0"/>
        <shadow val="0"/>
        <u val="none"/>
        <vertAlign val="baseline"/>
        <sz val="12"/>
        <color rgb="FF134077"/>
        <name val="Trebuchet MS"/>
        <family val="2"/>
        <scheme val="none"/>
      </font>
      <numFmt numFmtId="1" formatCode="0"/>
      <alignment horizontal="center" vertical="bottom" textRotation="0" wrapText="0" indent="0" justifyLastLine="0" shrinkToFit="0" readingOrder="0"/>
      <protection locked="1" hidden="1"/>
    </dxf>
    <dxf>
      <font>
        <b val="0"/>
        <i val="0"/>
        <strike val="0"/>
        <condense val="0"/>
        <extend val="0"/>
        <outline val="0"/>
        <shadow val="0"/>
        <u val="none"/>
        <vertAlign val="baseline"/>
        <sz val="12"/>
        <color rgb="FF134077"/>
        <name val="Trebuchet MS"/>
        <family val="2"/>
        <scheme val="none"/>
      </font>
      <alignment horizontal="left" vertical="center" textRotation="0" wrapText="0" indent="0" justifyLastLine="0" shrinkToFit="0" readingOrder="0"/>
      <protection locked="1" hidden="1"/>
    </dxf>
    <dxf>
      <font>
        <b val="0"/>
        <i val="0"/>
        <strike val="0"/>
        <condense val="0"/>
        <extend val="0"/>
        <outline val="0"/>
        <shadow val="0"/>
        <u val="none"/>
        <vertAlign val="baseline"/>
        <sz val="12"/>
        <color rgb="FF134077"/>
        <name val="Trebuchet MS"/>
        <family val="2"/>
        <scheme val="none"/>
      </font>
      <alignment horizontal="center" vertical="bottom" textRotation="0" wrapText="0" indent="0" justifyLastLine="0" shrinkToFit="0" readingOrder="0"/>
      <protection locked="1" hidden="1"/>
    </dxf>
    <dxf>
      <font>
        <b val="0"/>
        <i val="0"/>
        <strike val="0"/>
        <condense val="0"/>
        <extend val="0"/>
        <outline val="0"/>
        <shadow val="0"/>
        <u val="none"/>
        <vertAlign val="baseline"/>
        <sz val="12"/>
        <color theme="0"/>
        <name val="Trebuchet MS"/>
        <family val="2"/>
        <scheme val="none"/>
      </font>
      <fill>
        <patternFill patternType="solid">
          <fgColor indexed="64"/>
          <bgColor rgb="FF134077"/>
        </patternFill>
      </fill>
      <alignment horizontal="center" vertical="center" textRotation="0" wrapText="0" indent="0" justifyLastLine="0" shrinkToFit="0" readingOrder="0"/>
      <protection locked="1" hidden="1"/>
    </dxf>
    <dxf>
      <font>
        <b val="0"/>
        <i val="0"/>
        <strike val="0"/>
        <condense val="0"/>
        <extend val="0"/>
        <outline val="0"/>
        <shadow val="0"/>
        <u val="none"/>
        <vertAlign val="baseline"/>
        <sz val="12"/>
        <color rgb="FF134077"/>
        <name val="Trebuchet MS"/>
        <family val="2"/>
        <scheme val="none"/>
      </font>
      <numFmt numFmtId="1" formatCode="0"/>
      <alignment horizontal="center" vertical="bottom" textRotation="0" wrapText="0" indent="0" justifyLastLine="0" shrinkToFit="0" readingOrder="0"/>
      <protection locked="1" hidden="1"/>
    </dxf>
    <dxf>
      <font>
        <b val="0"/>
        <i val="0"/>
        <strike val="0"/>
        <condense val="0"/>
        <extend val="0"/>
        <outline val="0"/>
        <shadow val="0"/>
        <u val="none"/>
        <vertAlign val="baseline"/>
        <sz val="12"/>
        <color rgb="FF134077"/>
        <name val="Trebuchet MS"/>
        <family val="2"/>
        <scheme val="none"/>
      </font>
      <numFmt numFmtId="1" formatCode="0"/>
      <alignment horizontal="center" vertical="bottom" textRotation="0" wrapText="0" indent="0" justifyLastLine="0" shrinkToFit="0" readingOrder="0"/>
      <protection locked="1" hidden="1"/>
    </dxf>
    <dxf>
      <font>
        <b val="0"/>
        <i val="0"/>
        <strike val="0"/>
        <condense val="0"/>
        <extend val="0"/>
        <outline val="0"/>
        <shadow val="0"/>
        <u val="none"/>
        <vertAlign val="baseline"/>
        <sz val="12"/>
        <color rgb="FF134077"/>
        <name val="Trebuchet MS"/>
        <family val="2"/>
        <scheme val="none"/>
      </font>
      <numFmt numFmtId="1" formatCode="0"/>
      <alignment horizontal="center" vertical="bottom" textRotation="0" wrapText="0" indent="0" justifyLastLine="0" shrinkToFit="0" readingOrder="0"/>
      <protection locked="1" hidden="1"/>
    </dxf>
    <dxf>
      <font>
        <b val="0"/>
        <i val="0"/>
        <strike val="0"/>
        <condense val="0"/>
        <extend val="0"/>
        <outline val="0"/>
        <shadow val="0"/>
        <u val="none"/>
        <vertAlign val="baseline"/>
        <sz val="12"/>
        <color rgb="FF134077"/>
        <name val="Trebuchet MS"/>
        <family val="2"/>
        <scheme val="none"/>
      </font>
      <alignment horizontal="left" vertical="center" textRotation="0" wrapText="0" indent="0" justifyLastLine="0" shrinkToFit="0" readingOrder="0"/>
      <protection locked="1" hidden="1"/>
    </dxf>
    <dxf>
      <font>
        <b val="0"/>
        <i val="0"/>
        <strike val="0"/>
        <condense val="0"/>
        <extend val="0"/>
        <outline val="0"/>
        <shadow val="0"/>
        <u val="none"/>
        <vertAlign val="baseline"/>
        <sz val="12"/>
        <color rgb="FF134077"/>
        <name val="Trebuchet MS"/>
        <family val="2"/>
        <scheme val="none"/>
      </font>
      <alignment horizontal="center" vertical="bottom" textRotation="0" wrapText="0" indent="0" justifyLastLine="0" shrinkToFit="0" readingOrder="0"/>
      <protection locked="1" hidden="1"/>
    </dxf>
    <dxf>
      <font>
        <b val="0"/>
        <i val="0"/>
        <strike val="0"/>
        <condense val="0"/>
        <extend val="0"/>
        <outline val="0"/>
        <shadow val="0"/>
        <u val="none"/>
        <vertAlign val="baseline"/>
        <sz val="12"/>
        <color theme="0"/>
        <name val="Trebuchet MS"/>
        <family val="2"/>
        <scheme val="none"/>
      </font>
      <fill>
        <patternFill patternType="solid">
          <fgColor indexed="64"/>
          <bgColor rgb="FF134077"/>
        </patternFill>
      </fill>
      <alignment horizontal="center" vertical="center" textRotation="0" wrapText="0" indent="0" justifyLastLine="0" shrinkToFit="0" readingOrder="0"/>
      <protection locked="1" hidden="1"/>
    </dxf>
    <dxf>
      <font>
        <b val="0"/>
        <i val="0"/>
        <strike val="0"/>
        <condense val="0"/>
        <extend val="0"/>
        <outline val="0"/>
        <shadow val="0"/>
        <u val="none"/>
        <vertAlign val="baseline"/>
        <sz val="12"/>
        <color rgb="FF134077"/>
        <name val="Trebuchet MS"/>
        <family val="2"/>
        <scheme val="none"/>
      </font>
      <numFmt numFmtId="1" formatCode="0"/>
      <alignment horizontal="center" vertical="bottom" textRotation="0" wrapText="0" indent="0" justifyLastLine="0" shrinkToFit="0" readingOrder="0"/>
      <protection locked="1" hidden="1"/>
    </dxf>
    <dxf>
      <font>
        <b val="0"/>
        <i val="0"/>
        <strike val="0"/>
        <condense val="0"/>
        <extend val="0"/>
        <outline val="0"/>
        <shadow val="0"/>
        <u val="none"/>
        <vertAlign val="baseline"/>
        <sz val="12"/>
        <color rgb="FF134077"/>
        <name val="Trebuchet MS"/>
        <family val="2"/>
        <scheme val="none"/>
      </font>
      <numFmt numFmtId="1" formatCode="0"/>
      <alignment horizontal="center" vertical="bottom" textRotation="0" wrapText="0" indent="0" justifyLastLine="0" shrinkToFit="0" readingOrder="0"/>
      <protection locked="1" hidden="1"/>
    </dxf>
    <dxf>
      <font>
        <b val="0"/>
        <i val="0"/>
        <strike val="0"/>
        <condense val="0"/>
        <extend val="0"/>
        <outline val="0"/>
        <shadow val="0"/>
        <u val="none"/>
        <vertAlign val="baseline"/>
        <sz val="12"/>
        <color rgb="FF134077"/>
        <name val="Trebuchet MS"/>
        <family val="2"/>
        <scheme val="none"/>
      </font>
      <numFmt numFmtId="1" formatCode="0"/>
      <alignment horizontal="center" vertical="bottom" textRotation="0" wrapText="0" indent="0" justifyLastLine="0" shrinkToFit="0" readingOrder="0"/>
      <protection locked="1" hidden="1"/>
    </dxf>
    <dxf>
      <font>
        <b val="0"/>
        <i val="0"/>
        <strike val="0"/>
        <condense val="0"/>
        <extend val="0"/>
        <outline val="0"/>
        <shadow val="0"/>
        <u val="none"/>
        <vertAlign val="baseline"/>
        <sz val="12"/>
        <color rgb="FF134077"/>
        <name val="Trebuchet MS"/>
        <family val="2"/>
        <scheme val="none"/>
      </font>
      <alignment horizontal="left" vertical="center" textRotation="0" wrapText="0" indent="0" justifyLastLine="0" shrinkToFit="0" readingOrder="0"/>
      <protection locked="1" hidden="1"/>
    </dxf>
    <dxf>
      <font>
        <b val="0"/>
        <i val="0"/>
        <strike val="0"/>
        <condense val="0"/>
        <extend val="0"/>
        <outline val="0"/>
        <shadow val="0"/>
        <u val="none"/>
        <vertAlign val="baseline"/>
        <sz val="12"/>
        <color rgb="FF134077"/>
        <name val="Trebuchet MS"/>
        <family val="2"/>
        <scheme val="none"/>
      </font>
      <alignment horizontal="center" vertical="bottom" textRotation="0" wrapText="0" indent="0" justifyLastLine="0" shrinkToFit="0" readingOrder="0"/>
      <protection locked="1" hidden="1"/>
    </dxf>
    <dxf>
      <font>
        <b val="0"/>
        <i val="0"/>
        <strike val="0"/>
        <condense val="0"/>
        <extend val="0"/>
        <outline val="0"/>
        <shadow val="0"/>
        <u val="none"/>
        <vertAlign val="baseline"/>
        <sz val="12"/>
        <color theme="0"/>
        <name val="Trebuchet MS"/>
        <family val="2"/>
        <scheme val="none"/>
      </font>
      <fill>
        <patternFill patternType="solid">
          <fgColor indexed="64"/>
          <bgColor rgb="FF134077"/>
        </patternFill>
      </fill>
      <alignment horizontal="center" vertical="center" textRotation="0" wrapText="0" indent="0" justifyLastLine="0" shrinkToFit="0" readingOrder="0"/>
      <protection locked="1" hidden="1"/>
    </dxf>
    <dxf>
      <font>
        <b val="0"/>
        <i val="0"/>
        <strike val="0"/>
        <condense val="0"/>
        <extend val="0"/>
        <outline val="0"/>
        <shadow val="0"/>
        <u val="none"/>
        <vertAlign val="baseline"/>
        <sz val="12"/>
        <color rgb="FF134077"/>
        <name val="Trebuchet MS"/>
        <family val="2"/>
        <scheme val="none"/>
      </font>
      <numFmt numFmtId="1" formatCode="0"/>
      <alignment horizontal="center" vertical="bottom" textRotation="0" wrapText="0" indent="0" justifyLastLine="0" shrinkToFit="0" readingOrder="0"/>
      <protection locked="1" hidden="1"/>
    </dxf>
    <dxf>
      <font>
        <b val="0"/>
        <i val="0"/>
        <strike val="0"/>
        <condense val="0"/>
        <extend val="0"/>
        <outline val="0"/>
        <shadow val="0"/>
        <u val="none"/>
        <vertAlign val="baseline"/>
        <sz val="12"/>
        <color rgb="FF134077"/>
        <name val="Trebuchet MS"/>
        <family val="2"/>
        <scheme val="none"/>
      </font>
      <numFmt numFmtId="1" formatCode="0"/>
      <alignment horizontal="center" vertical="bottom" textRotation="0" wrapText="0" indent="0" justifyLastLine="0" shrinkToFit="0" readingOrder="0"/>
      <protection locked="1" hidden="1"/>
    </dxf>
    <dxf>
      <font>
        <b val="0"/>
        <i val="0"/>
        <strike val="0"/>
        <condense val="0"/>
        <extend val="0"/>
        <outline val="0"/>
        <shadow val="0"/>
        <u val="none"/>
        <vertAlign val="baseline"/>
        <sz val="12"/>
        <color rgb="FF134077"/>
        <name val="Trebuchet MS"/>
        <family val="2"/>
        <scheme val="none"/>
      </font>
      <numFmt numFmtId="1" formatCode="0"/>
      <alignment horizontal="center" vertical="bottom" textRotation="0" wrapText="0" indent="0" justifyLastLine="0" shrinkToFit="0" readingOrder="0"/>
      <protection locked="1" hidden="1"/>
    </dxf>
    <dxf>
      <font>
        <b val="0"/>
        <i val="0"/>
        <strike val="0"/>
        <condense val="0"/>
        <extend val="0"/>
        <outline val="0"/>
        <shadow val="0"/>
        <u val="none"/>
        <vertAlign val="baseline"/>
        <sz val="12"/>
        <color rgb="FF134077"/>
        <name val="Trebuchet MS"/>
        <family val="2"/>
        <scheme val="none"/>
      </font>
      <alignment horizontal="left" vertical="center" textRotation="0" wrapText="0" indent="0" justifyLastLine="0" shrinkToFit="0" readingOrder="0"/>
      <protection locked="1" hidden="1"/>
    </dxf>
    <dxf>
      <font>
        <b val="0"/>
        <i val="0"/>
        <strike val="0"/>
        <condense val="0"/>
        <extend val="0"/>
        <outline val="0"/>
        <shadow val="0"/>
        <u val="none"/>
        <vertAlign val="baseline"/>
        <sz val="12"/>
        <color rgb="FF134077"/>
        <name val="Trebuchet MS"/>
        <family val="2"/>
        <scheme val="none"/>
      </font>
      <alignment horizontal="center" vertical="bottom" textRotation="0" wrapText="0" indent="0" justifyLastLine="0" shrinkToFit="0" readingOrder="0"/>
      <protection locked="1" hidden="1"/>
    </dxf>
    <dxf>
      <font>
        <b val="0"/>
        <i val="0"/>
        <strike val="0"/>
        <condense val="0"/>
        <extend val="0"/>
        <outline val="0"/>
        <shadow val="0"/>
        <u val="none"/>
        <vertAlign val="baseline"/>
        <sz val="12"/>
        <color theme="0"/>
        <name val="Trebuchet MS"/>
        <family val="2"/>
        <scheme val="none"/>
      </font>
      <fill>
        <patternFill patternType="solid">
          <fgColor indexed="64"/>
          <bgColor rgb="FF134077"/>
        </patternFill>
      </fill>
      <alignment horizontal="center" vertical="center" textRotation="0" wrapText="0" indent="0" justifyLastLine="0" shrinkToFit="0" readingOrder="0"/>
      <protection locked="1" hidden="1"/>
    </dxf>
    <dxf>
      <font>
        <b val="0"/>
        <i val="0"/>
        <strike val="0"/>
        <condense val="0"/>
        <extend val="0"/>
        <outline val="0"/>
        <shadow val="0"/>
        <u val="none"/>
        <vertAlign val="baseline"/>
        <sz val="12"/>
        <color rgb="FF134077"/>
        <name val="Trebuchet MS"/>
        <family val="2"/>
        <scheme val="none"/>
      </font>
      <numFmt numFmtId="0" formatCode="General"/>
      <alignment horizontal="center" vertical="bottom" textRotation="0" wrapText="0" indent="0" justifyLastLine="0" shrinkToFit="0" readingOrder="0"/>
      <protection locked="1" hidden="1"/>
    </dxf>
    <dxf>
      <font>
        <b val="0"/>
        <i val="0"/>
        <strike val="0"/>
        <condense val="0"/>
        <extend val="0"/>
        <outline val="0"/>
        <shadow val="0"/>
        <u val="none"/>
        <vertAlign val="baseline"/>
        <sz val="12"/>
        <color rgb="FF134077"/>
        <name val="Trebuchet MS"/>
        <family val="2"/>
        <scheme val="none"/>
      </font>
      <numFmt numFmtId="0" formatCode="General"/>
      <alignment horizontal="center" vertical="bottom" textRotation="0" wrapText="0" indent="0" justifyLastLine="0" shrinkToFit="0" readingOrder="0"/>
      <protection locked="1" hidden="1"/>
    </dxf>
    <dxf>
      <font>
        <b val="0"/>
        <i val="0"/>
        <strike val="0"/>
        <condense val="0"/>
        <extend val="0"/>
        <outline val="0"/>
        <shadow val="0"/>
        <u val="none"/>
        <vertAlign val="baseline"/>
        <sz val="12"/>
        <color rgb="FF134077"/>
        <name val="Trebuchet MS"/>
        <family val="2"/>
        <scheme val="none"/>
      </font>
      <numFmt numFmtId="0" formatCode="General"/>
      <alignment horizontal="center" vertical="bottom" textRotation="0" wrapText="0" indent="0" justifyLastLine="0" shrinkToFit="0" readingOrder="0"/>
      <protection locked="1" hidden="1"/>
    </dxf>
    <dxf>
      <font>
        <b val="0"/>
        <i val="0"/>
        <strike val="0"/>
        <condense val="0"/>
        <extend val="0"/>
        <outline val="0"/>
        <shadow val="0"/>
        <u val="none"/>
        <vertAlign val="baseline"/>
        <sz val="12"/>
        <color rgb="FF134077"/>
        <name val="Trebuchet MS"/>
        <family val="2"/>
        <scheme val="none"/>
      </font>
      <alignment horizontal="left" vertical="center" textRotation="0" wrapText="0" indent="0" justifyLastLine="0" shrinkToFit="0" readingOrder="0"/>
      <protection locked="1" hidden="1"/>
    </dxf>
    <dxf>
      <font>
        <b val="0"/>
        <i val="0"/>
        <strike val="0"/>
        <condense val="0"/>
        <extend val="0"/>
        <outline val="0"/>
        <shadow val="0"/>
        <u val="none"/>
        <vertAlign val="baseline"/>
        <sz val="12"/>
        <color rgb="FF134077"/>
        <name val="Trebuchet MS"/>
        <family val="2"/>
        <scheme val="none"/>
      </font>
      <alignment horizontal="center" vertical="bottom" textRotation="0" wrapText="0" indent="0" justifyLastLine="0" shrinkToFit="0" readingOrder="0"/>
      <protection locked="1" hidden="1"/>
    </dxf>
    <dxf>
      <font>
        <b val="0"/>
        <i val="0"/>
        <strike val="0"/>
        <condense val="0"/>
        <extend val="0"/>
        <outline val="0"/>
        <shadow val="0"/>
        <u val="none"/>
        <vertAlign val="baseline"/>
        <sz val="12"/>
        <color theme="0"/>
        <name val="Trebuchet MS"/>
        <family val="2"/>
        <scheme val="none"/>
      </font>
      <fill>
        <patternFill patternType="solid">
          <fgColor indexed="64"/>
          <bgColor rgb="FF134077"/>
        </patternFill>
      </fill>
      <alignment horizontal="center" vertical="center" textRotation="0" wrapText="0" indent="0" justifyLastLine="0" shrinkToFit="0" readingOrder="0"/>
      <protection locked="1" hidden="1"/>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b val="0"/>
        <i val="0"/>
        <strike val="0"/>
        <condense val="0"/>
        <extend val="0"/>
        <outline val="0"/>
        <shadow val="0"/>
        <u val="none"/>
        <vertAlign val="baseline"/>
        <sz val="12"/>
        <color rgb="FF134077"/>
        <name val="Trebuchet MS"/>
        <family val="2"/>
        <scheme val="none"/>
      </font>
      <alignment horizontal="left" vertical="center" textRotation="0" wrapText="1" indent="0" justifyLastLine="0" shrinkToFit="0" readingOrder="0"/>
      <protection locked="0" hidden="0"/>
    </dxf>
    <dxf>
      <font>
        <b val="0"/>
        <i val="0"/>
        <strike val="0"/>
        <condense val="0"/>
        <extend val="0"/>
        <outline val="0"/>
        <shadow val="0"/>
        <u val="none"/>
        <vertAlign val="baseline"/>
        <sz val="12"/>
        <color rgb="FF134077"/>
        <name val="Trebuchet MS"/>
        <family val="2"/>
        <scheme val="none"/>
      </font>
      <alignment horizontal="left" vertical="center" textRotation="0" wrapText="1" indent="0" justifyLastLine="0" shrinkToFit="0" readingOrder="0"/>
      <protection locked="0" hidden="0"/>
    </dxf>
    <dxf>
      <font>
        <b val="0"/>
        <i val="0"/>
        <strike val="0"/>
        <condense val="0"/>
        <extend val="0"/>
        <outline val="0"/>
        <shadow val="0"/>
        <u val="none"/>
        <vertAlign val="baseline"/>
        <sz val="12"/>
        <color rgb="FF134077"/>
        <name val="Trebuchet MS"/>
        <family val="2"/>
        <scheme val="none"/>
      </font>
      <numFmt numFmtId="164" formatCode="dd/mm/yyyy"/>
      <alignment horizontal="center" vertical="center" textRotation="0" wrapText="1" indent="0" justifyLastLine="0" shrinkToFit="0" readingOrder="0"/>
      <protection locked="0" hidden="0"/>
    </dxf>
    <dxf>
      <font>
        <b val="0"/>
        <i val="0"/>
        <strike val="0"/>
        <condense val="0"/>
        <extend val="0"/>
        <outline val="0"/>
        <shadow val="0"/>
        <u val="none"/>
        <vertAlign val="baseline"/>
        <sz val="12"/>
        <color rgb="FF134077"/>
        <name val="Trebuchet MS"/>
        <family val="2"/>
        <scheme val="none"/>
      </font>
      <alignment horizontal="left" vertical="center" textRotation="0" wrapText="1" indent="0" justifyLastLine="0" shrinkToFit="0" readingOrder="0"/>
      <protection locked="0" hidden="0"/>
    </dxf>
    <dxf>
      <font>
        <b val="0"/>
        <i val="0"/>
        <strike val="0"/>
        <condense val="0"/>
        <extend val="0"/>
        <outline val="0"/>
        <shadow val="0"/>
        <u val="none"/>
        <vertAlign val="baseline"/>
        <sz val="12"/>
        <color rgb="FF134077"/>
        <name val="Trebuchet MS"/>
        <family val="2"/>
        <scheme val="none"/>
      </font>
      <numFmt numFmtId="30" formatCode="@"/>
      <fill>
        <patternFill patternType="none">
          <fgColor indexed="64"/>
          <bgColor auto="1"/>
        </patternFill>
      </fill>
      <alignment horizontal="left" vertical="center" textRotation="0" wrapText="1" indent="0" justifyLastLine="0" shrinkToFit="0" readingOrder="0"/>
      <protection locked="0" hidden="0"/>
    </dxf>
    <dxf>
      <font>
        <b val="0"/>
        <i val="0"/>
        <strike val="0"/>
        <condense val="0"/>
        <extend val="0"/>
        <outline val="0"/>
        <shadow val="0"/>
        <u val="none"/>
        <vertAlign val="baseline"/>
        <sz val="18"/>
        <color rgb="FF134077"/>
        <name val="Trebuchet MS"/>
        <family val="2"/>
        <scheme val="none"/>
      </font>
      <numFmt numFmtId="30" formatCode="@"/>
      <fill>
        <patternFill patternType="none">
          <fgColor indexed="64"/>
          <bgColor indexed="65"/>
        </patternFill>
      </fill>
      <alignment horizontal="center" vertical="center" textRotation="0" wrapText="0" indent="0" justifyLastLine="0" shrinkToFit="0" readingOrder="0"/>
      <protection locked="0" hidden="0"/>
    </dxf>
    <dxf>
      <font>
        <b val="0"/>
        <i val="0"/>
        <strike val="0"/>
        <condense val="0"/>
        <extend val="0"/>
        <outline val="0"/>
        <shadow val="0"/>
        <u val="none"/>
        <vertAlign val="baseline"/>
        <sz val="18"/>
        <color rgb="FF134077"/>
        <name val="Trebuchet MS"/>
        <family val="2"/>
        <scheme val="none"/>
      </font>
      <numFmt numFmtId="30" formatCode="@"/>
      <fill>
        <patternFill patternType="none">
          <fgColor indexed="64"/>
          <bgColor indexed="65"/>
        </patternFill>
      </fill>
      <alignment horizontal="center" vertical="center" textRotation="0" wrapText="0" indent="0" justifyLastLine="0" shrinkToFit="0" readingOrder="0"/>
      <protection locked="0" hidden="0"/>
    </dxf>
    <dxf>
      <font>
        <b val="0"/>
        <i val="0"/>
        <strike val="0"/>
        <condense val="0"/>
        <extend val="0"/>
        <outline val="0"/>
        <shadow val="0"/>
        <u val="none"/>
        <vertAlign val="baseline"/>
        <sz val="18"/>
        <color rgb="FF134077"/>
        <name val="Trebuchet MS"/>
        <family val="2"/>
        <scheme val="none"/>
      </font>
      <numFmt numFmtId="30" formatCode="@"/>
      <fill>
        <patternFill patternType="none">
          <fgColor indexed="64"/>
          <bgColor indexed="65"/>
        </patternFill>
      </fill>
      <alignment horizontal="center" vertical="center" textRotation="0" wrapText="0" indent="0" justifyLastLine="0" shrinkToFit="0" readingOrder="0"/>
      <protection locked="0" hidden="0"/>
    </dxf>
    <dxf>
      <font>
        <b val="0"/>
        <i val="0"/>
        <strike val="0"/>
        <condense val="0"/>
        <extend val="0"/>
        <outline val="0"/>
        <shadow val="0"/>
        <u val="none"/>
        <vertAlign val="baseline"/>
        <sz val="18"/>
        <color rgb="FF134077"/>
        <name val="Trebuchet MS"/>
        <family val="2"/>
        <scheme val="none"/>
      </font>
      <numFmt numFmtId="30" formatCode="@"/>
      <fill>
        <patternFill patternType="none">
          <fgColor indexed="64"/>
          <bgColor indexed="65"/>
        </patternFill>
      </fill>
      <alignment horizontal="center" vertical="center" textRotation="0" wrapText="0" indent="0" justifyLastLine="0" shrinkToFit="0" readingOrder="0"/>
      <border diagonalUp="0" diagonalDown="0">
        <left style="thin">
          <color theme="4" tint="0.39994506668294322"/>
        </left>
        <right/>
        <top/>
        <bottom/>
        <vertical/>
        <horizontal/>
      </border>
      <protection locked="0" hidden="0"/>
    </dxf>
    <dxf>
      <font>
        <b val="0"/>
        <i val="0"/>
        <strike val="0"/>
        <condense val="0"/>
        <extend val="0"/>
        <outline val="0"/>
        <shadow val="0"/>
        <u val="none"/>
        <vertAlign val="baseline"/>
        <sz val="12"/>
        <color rgb="FF134077"/>
        <name val="Trebuchet MS"/>
        <family val="2"/>
        <scheme val="none"/>
      </font>
      <numFmt numFmtId="30" formatCode="@"/>
      <fill>
        <patternFill patternType="none">
          <fgColor indexed="64"/>
          <bgColor indexed="65"/>
        </patternFill>
      </fill>
      <alignment horizontal="left" vertical="center" textRotation="0" wrapText="0" indent="0" justifyLastLine="0" shrinkToFit="0" readingOrder="0"/>
      <protection locked="0" hidden="0"/>
    </dxf>
    <dxf>
      <font>
        <b val="0"/>
        <i val="0"/>
        <strike val="0"/>
        <condense val="0"/>
        <extend val="0"/>
        <outline val="0"/>
        <shadow val="0"/>
        <u val="none"/>
        <vertAlign val="baseline"/>
        <sz val="12"/>
        <color rgb="FF134077"/>
        <name val="Trebuchet MS"/>
        <family val="2"/>
        <scheme val="none"/>
      </font>
      <numFmt numFmtId="30" formatCode="@"/>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2"/>
        <color theme="1"/>
        <name val="Trebuchet MS"/>
        <family val="2"/>
        <scheme val="none"/>
      </font>
      <alignment horizontal="left" vertical="center" textRotation="0" wrapText="1" indent="0" justifyLastLine="0" shrinkToFit="0" readingOrder="0"/>
      <protection locked="0" hidden="0"/>
    </dxf>
    <dxf>
      <font>
        <b val="0"/>
        <i val="0"/>
        <strike val="0"/>
        <condense val="0"/>
        <extend val="0"/>
        <outline val="0"/>
        <shadow val="0"/>
        <u val="none"/>
        <vertAlign val="baseline"/>
        <sz val="12"/>
        <color theme="1"/>
        <name val="Trebuchet MS"/>
        <family val="2"/>
        <scheme val="none"/>
      </font>
      <alignment horizontal="left" vertical="center" textRotation="0" wrapText="1" indent="0" justifyLastLine="0" shrinkToFit="0" readingOrder="0"/>
      <protection locked="0" hidden="0"/>
    </dxf>
    <dxf>
      <font>
        <b val="0"/>
        <i/>
        <strike val="0"/>
        <condense val="0"/>
        <extend val="0"/>
        <outline val="0"/>
        <shadow val="0"/>
        <u val="none"/>
        <vertAlign val="baseline"/>
        <sz val="12"/>
        <color theme="0" tint="-0.34998626667073579"/>
        <name val="Trebuchet MS"/>
        <family val="2"/>
        <scheme val="none"/>
      </font>
      <alignment horizontal="left" vertical="center" textRotation="0" wrapText="1" indent="0" justifyLastLine="0" shrinkToFit="0" readingOrder="0"/>
    </dxf>
    <dxf>
      <font>
        <b val="0"/>
        <i val="0"/>
        <strike val="0"/>
        <condense val="0"/>
        <extend val="0"/>
        <outline val="0"/>
        <shadow val="0"/>
        <u val="none"/>
        <vertAlign val="baseline"/>
        <sz val="12"/>
        <color rgb="FF134077"/>
        <name val="Trebuchet MS"/>
        <family val="2"/>
        <scheme val="none"/>
      </font>
      <alignment horizontal="left" vertical="center" textRotation="0" wrapText="1" indent="0" justifyLastLine="0" shrinkToFit="0" readingOrder="0"/>
    </dxf>
    <dxf>
      <font>
        <b val="0"/>
        <i val="0"/>
        <strike val="0"/>
        <condense val="0"/>
        <extend val="0"/>
        <outline val="0"/>
        <shadow val="0"/>
        <u val="none"/>
        <vertAlign val="baseline"/>
        <sz val="12"/>
        <color rgb="FF134077"/>
        <name val="Trebuchet MS"/>
        <family val="2"/>
        <scheme val="none"/>
      </font>
      <alignment horizontal="left" vertical="center" textRotation="0" wrapText="1" indent="0" justifyLastLine="0" shrinkToFit="0" readingOrder="0"/>
    </dxf>
    <dxf>
      <font>
        <b val="0"/>
        <i val="0"/>
        <strike val="0"/>
        <condense val="0"/>
        <extend val="0"/>
        <outline val="0"/>
        <shadow val="0"/>
        <u val="none"/>
        <vertAlign val="baseline"/>
        <sz val="12"/>
        <color rgb="FF134077"/>
        <name val="Trebuchet MS"/>
        <family val="2"/>
        <scheme val="none"/>
      </font>
      <alignment horizontal="left" vertical="center" textRotation="0" wrapText="1" indent="0" justifyLastLine="0" shrinkToFit="0" readingOrder="0"/>
    </dxf>
    <dxf>
      <font>
        <b val="0"/>
        <i val="0"/>
        <strike val="0"/>
        <condense val="0"/>
        <extend val="0"/>
        <outline val="0"/>
        <shadow val="0"/>
        <u val="none"/>
        <vertAlign val="baseline"/>
        <sz val="12"/>
        <color rgb="FF134077"/>
        <name val="Trebuchet MS"/>
        <family val="2"/>
        <scheme val="none"/>
      </font>
      <alignment horizontal="left" vertical="center" textRotation="0" wrapText="0" indent="0" justifyLastLine="0" shrinkToFit="0" readingOrder="0"/>
    </dxf>
    <dxf>
      <font>
        <b val="0"/>
        <i val="0"/>
        <strike val="0"/>
        <condense val="0"/>
        <extend val="0"/>
        <outline val="0"/>
        <shadow val="0"/>
        <u val="none"/>
        <vertAlign val="baseline"/>
        <sz val="12"/>
        <color rgb="FF134077"/>
        <name val="Trebuchet MS"/>
        <family val="2"/>
        <scheme val="none"/>
      </font>
      <alignment horizontal="left" vertical="center" textRotation="0" wrapText="0" indent="0" justifyLastLine="0" shrinkToFit="0" readingOrder="0"/>
    </dxf>
    <dxf>
      <font>
        <b val="0"/>
        <i val="0"/>
        <strike val="0"/>
        <condense val="0"/>
        <extend val="0"/>
        <outline val="0"/>
        <shadow val="0"/>
        <u val="none"/>
        <vertAlign val="baseline"/>
        <sz val="12"/>
        <color rgb="FF134077"/>
        <name val="Trebuchet MS"/>
        <family val="2"/>
        <scheme val="none"/>
      </font>
      <alignment horizontal="left" vertical="center" textRotation="0" wrapText="0" indent="0" justifyLastLine="0" shrinkToFit="0" readingOrder="0"/>
      <protection locked="0" hidden="0"/>
    </dxf>
    <dxf>
      <font>
        <b val="0"/>
        <i val="0"/>
        <strike val="0"/>
        <condense val="0"/>
        <extend val="0"/>
        <outline val="0"/>
        <shadow val="0"/>
        <u val="none"/>
        <vertAlign val="baseline"/>
        <sz val="12"/>
        <color theme="0"/>
        <name val="Trebuchet MS"/>
        <family val="2"/>
        <scheme val="none"/>
      </font>
      <fill>
        <patternFill patternType="solid">
          <fgColor indexed="64"/>
          <bgColor rgb="FF134077"/>
        </patternFill>
      </fill>
      <alignment horizontal="center" vertical="center" textRotation="0" wrapText="0" indent="0" justifyLastLine="0" shrinkToFit="0" readingOrder="0"/>
    </dxf>
    <dxf>
      <font>
        <color rgb="FF9C5700"/>
      </font>
      <fill>
        <patternFill>
          <bgColor rgb="FFFFEB9C"/>
        </patternFill>
      </fill>
    </dxf>
    <dxf>
      <font>
        <color rgb="FF006100"/>
      </font>
      <fill>
        <patternFill>
          <bgColor rgb="FFC6EFCE"/>
        </patternFill>
      </fill>
    </dxf>
  </dxfs>
  <tableStyles count="0" defaultTableStyle="TableStyleMedium2" defaultPivotStyle="PivotStyleLight16"/>
  <colors>
    <mruColors>
      <color rgb="FF114076"/>
      <color rgb="FF13407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'Audit report'!$G$367</c:f>
              <c:strCache>
                <c:ptCount val="1"/>
                <c:pt idx="0">
                  <c:v>National min. wage</c:v>
                </c:pt>
              </c:strCache>
            </c:strRef>
          </c:tx>
          <c:spPr>
            <a:solidFill>
              <a:schemeClr val="accent3"/>
            </a:solidFill>
            <a:ln>
              <a:noFill/>
            </a:ln>
            <a:effectLst/>
          </c:spPr>
          <c:invertIfNegative val="0"/>
          <c:val>
            <c:numRef>
              <c:f>'Audit report'!$H$367</c:f>
              <c:numCache>
                <c:formatCode>General</c:formatCode>
                <c:ptCount val="1"/>
                <c:pt idx="0">
                  <c:v>8900</c:v>
                </c:pt>
              </c:numCache>
            </c:numRef>
          </c:val>
          <c:extLst>
            <c:ext xmlns:c16="http://schemas.microsoft.com/office/drawing/2014/chart" uri="{C3380CC4-5D6E-409C-BE32-E72D297353CC}">
              <c16:uniqueId val="{00000002-E65C-0442-BA4F-05CB6C93A9A7}"/>
            </c:ext>
          </c:extLst>
        </c:ser>
        <c:ser>
          <c:idx val="1"/>
          <c:order val="1"/>
          <c:tx>
            <c:strRef>
              <c:f>'Audit report'!$G$368</c:f>
              <c:strCache>
                <c:ptCount val="1"/>
                <c:pt idx="0">
                  <c:v>Local fair wage</c:v>
                </c:pt>
              </c:strCache>
            </c:strRef>
          </c:tx>
          <c:spPr>
            <a:solidFill>
              <a:srgbClr val="00B050"/>
            </a:solidFill>
            <a:ln>
              <a:noFill/>
            </a:ln>
            <a:effectLst/>
          </c:spPr>
          <c:invertIfNegative val="0"/>
          <c:val>
            <c:numRef>
              <c:f>'Audit report'!$H$368</c:f>
              <c:numCache>
                <c:formatCode>General</c:formatCode>
                <c:ptCount val="1"/>
                <c:pt idx="0">
                  <c:v>18093</c:v>
                </c:pt>
              </c:numCache>
            </c:numRef>
          </c:val>
          <c:extLst>
            <c:ext xmlns:c16="http://schemas.microsoft.com/office/drawing/2014/chart" uri="{C3380CC4-5D6E-409C-BE32-E72D297353CC}">
              <c16:uniqueId val="{00000005-E65C-0442-BA4F-05CB6C93A9A7}"/>
            </c:ext>
          </c:extLst>
        </c:ser>
        <c:ser>
          <c:idx val="2"/>
          <c:order val="2"/>
          <c:tx>
            <c:strRef>
              <c:f>'Audit report'!$G$369</c:f>
              <c:strCache>
                <c:ptCount val="1"/>
              </c:strCache>
            </c:strRef>
          </c:tx>
          <c:spPr>
            <a:solidFill>
              <a:schemeClr val="accent3"/>
            </a:solidFill>
            <a:ln>
              <a:noFill/>
            </a:ln>
            <a:effectLst/>
          </c:spPr>
          <c:invertIfNegative val="0"/>
          <c:val>
            <c:numRef>
              <c:f>'Audit report'!$H$369</c:f>
              <c:numCache>
                <c:formatCode>General</c:formatCode>
                <c:ptCount val="1"/>
              </c:numCache>
            </c:numRef>
          </c:val>
          <c:extLst>
            <c:ext xmlns:c16="http://schemas.microsoft.com/office/drawing/2014/chart" uri="{C3380CC4-5D6E-409C-BE32-E72D297353CC}">
              <c16:uniqueId val="{00000006-E65C-0442-BA4F-05CB6C93A9A7}"/>
            </c:ext>
          </c:extLst>
        </c:ser>
        <c:ser>
          <c:idx val="3"/>
          <c:order val="3"/>
          <c:tx>
            <c:strRef>
              <c:f>'Audit report'!$G$370</c:f>
              <c:strCache>
                <c:ptCount val="1"/>
                <c:pt idx="0">
                  <c:v>Average wage paid to the workers</c:v>
                </c:pt>
              </c:strCache>
            </c:strRef>
          </c:tx>
          <c:spPr>
            <a:solidFill>
              <a:schemeClr val="accent2"/>
            </a:solidFill>
            <a:ln>
              <a:noFill/>
            </a:ln>
            <a:effectLst/>
          </c:spPr>
          <c:invertIfNegative val="0"/>
          <c:val>
            <c:numRef>
              <c:f>'Audit report'!$H$370</c:f>
              <c:numCache>
                <c:formatCode>0</c:formatCode>
                <c:ptCount val="1"/>
                <c:pt idx="0">
                  <c:v>0</c:v>
                </c:pt>
              </c:numCache>
            </c:numRef>
          </c:val>
          <c:extLst>
            <c:ext xmlns:c16="http://schemas.microsoft.com/office/drawing/2014/chart" uri="{C3380CC4-5D6E-409C-BE32-E72D297353CC}">
              <c16:uniqueId val="{00000007-E65C-0442-BA4F-05CB6C93A9A7}"/>
            </c:ext>
          </c:extLst>
        </c:ser>
        <c:dLbls>
          <c:showLegendKey val="0"/>
          <c:showVal val="0"/>
          <c:showCatName val="0"/>
          <c:showSerName val="0"/>
          <c:showPercent val="0"/>
          <c:showBubbleSize val="0"/>
        </c:dLbls>
        <c:gapWidth val="219"/>
        <c:overlap val="-27"/>
        <c:axId val="379124240"/>
        <c:axId val="378681808"/>
      </c:barChart>
      <c:catAx>
        <c:axId val="379124240"/>
        <c:scaling>
          <c:orientation val="minMax"/>
        </c:scaling>
        <c:delete val="1"/>
        <c:axPos val="b"/>
        <c:numFmt formatCode="General" sourceLinked="1"/>
        <c:majorTickMark val="none"/>
        <c:minorTickMark val="none"/>
        <c:tickLblPos val="nextTo"/>
        <c:crossAx val="378681808"/>
        <c:crosses val="autoZero"/>
        <c:auto val="1"/>
        <c:lblAlgn val="ctr"/>
        <c:lblOffset val="100"/>
        <c:noMultiLvlLbl val="0"/>
      </c:catAx>
      <c:valAx>
        <c:axId val="37868180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crossAx val="37912424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accent1"/>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6.emf"/><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8.emf"/><Relationship Id="rId1" Type="http://schemas.openxmlformats.org/officeDocument/2006/relationships/image" Target="../media/image7.png"/></Relationships>
</file>

<file path=xl/drawings/_rels/drawing5.xml.rels><?xml version="1.0" encoding="UTF-8" standalone="yes"?>
<Relationships xmlns="http://schemas.openxmlformats.org/package/2006/relationships"><Relationship Id="rId2" Type="http://schemas.openxmlformats.org/officeDocument/2006/relationships/image" Target="../media/image11.emf"/><Relationship Id="rId1" Type="http://schemas.openxmlformats.org/officeDocument/2006/relationships/image" Target="../media/image9.png"/></Relationships>
</file>

<file path=xl/drawings/_rels/drawing6.xml.rels><?xml version="1.0" encoding="UTF-8" standalone="yes"?>
<Relationships xmlns="http://schemas.openxmlformats.org/package/2006/relationships"><Relationship Id="rId2" Type="http://schemas.openxmlformats.org/officeDocument/2006/relationships/image" Target="../media/image12.emf"/><Relationship Id="rId1" Type="http://schemas.openxmlformats.org/officeDocument/2006/relationships/image" Target="../media/image9.png"/></Relationships>
</file>

<file path=xl/drawings/_rels/drawing7.xml.rels><?xml version="1.0" encoding="UTF-8" standalone="yes"?>
<Relationships xmlns="http://schemas.openxmlformats.org/package/2006/relationships"><Relationship Id="rId8" Type="http://schemas.openxmlformats.org/officeDocument/2006/relationships/image" Target="../media/image22.emf"/><Relationship Id="rId3" Type="http://schemas.openxmlformats.org/officeDocument/2006/relationships/image" Target="../media/image17.emf"/><Relationship Id="rId7" Type="http://schemas.openxmlformats.org/officeDocument/2006/relationships/image" Target="../media/image21.emf"/><Relationship Id="rId2" Type="http://schemas.openxmlformats.org/officeDocument/2006/relationships/image" Target="../media/image16.emf"/><Relationship Id="rId1" Type="http://schemas.openxmlformats.org/officeDocument/2006/relationships/image" Target="../media/image14.emf"/><Relationship Id="rId6" Type="http://schemas.openxmlformats.org/officeDocument/2006/relationships/image" Target="../media/image20.emf"/><Relationship Id="rId11" Type="http://schemas.openxmlformats.org/officeDocument/2006/relationships/image" Target="../media/image24.emf"/><Relationship Id="rId5" Type="http://schemas.openxmlformats.org/officeDocument/2006/relationships/image" Target="../media/image19.emf"/><Relationship Id="rId10" Type="http://schemas.openxmlformats.org/officeDocument/2006/relationships/chart" Target="../charts/chart1.xml"/><Relationship Id="rId4" Type="http://schemas.openxmlformats.org/officeDocument/2006/relationships/image" Target="../media/image18.emf"/><Relationship Id="rId9" Type="http://schemas.openxmlformats.org/officeDocument/2006/relationships/image" Target="../media/image23.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5.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7.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10.emf"/></Relationships>
</file>

<file path=xl/drawings/_rels/vmlDrawing5.vml.rels><?xml version="1.0" encoding="UTF-8" standalone="yes"?>
<Relationships xmlns="http://schemas.openxmlformats.org/package/2006/relationships"><Relationship Id="rId1" Type="http://schemas.openxmlformats.org/officeDocument/2006/relationships/image" Target="../media/image13.emf"/></Relationships>
</file>

<file path=xl/drawings/_rels/vmlDrawing6.vml.rels><?xml version="1.0" encoding="UTF-8" standalone="yes"?>
<Relationships xmlns="http://schemas.openxmlformats.org/package/2006/relationships"><Relationship Id="rId1" Type="http://schemas.openxmlformats.org/officeDocument/2006/relationships/image" Target="../media/image15.emf"/></Relationships>
</file>

<file path=xl/drawings/_rels/vmlDrawing7.vml.rels><?xml version="1.0" encoding="UTF-8" standalone="yes"?>
<Relationships xmlns="http://schemas.openxmlformats.org/package/2006/relationships"><Relationship Id="rId8" Type="http://schemas.openxmlformats.org/officeDocument/2006/relationships/image" Target="../media/image33.emf"/><Relationship Id="rId3" Type="http://schemas.openxmlformats.org/officeDocument/2006/relationships/image" Target="../media/image28.emf"/><Relationship Id="rId7" Type="http://schemas.openxmlformats.org/officeDocument/2006/relationships/image" Target="../media/image32.emf"/><Relationship Id="rId2" Type="http://schemas.openxmlformats.org/officeDocument/2006/relationships/image" Target="../media/image27.emf"/><Relationship Id="rId1" Type="http://schemas.openxmlformats.org/officeDocument/2006/relationships/image" Target="../media/image26.emf"/><Relationship Id="rId6" Type="http://schemas.openxmlformats.org/officeDocument/2006/relationships/image" Target="../media/image31.emf"/><Relationship Id="rId5" Type="http://schemas.openxmlformats.org/officeDocument/2006/relationships/image" Target="../media/image30.emf"/><Relationship Id="rId10" Type="http://schemas.openxmlformats.org/officeDocument/2006/relationships/image" Target="../media/image35.emf"/><Relationship Id="rId4" Type="http://schemas.openxmlformats.org/officeDocument/2006/relationships/image" Target="../media/image29.emf"/><Relationship Id="rId9" Type="http://schemas.openxmlformats.org/officeDocument/2006/relationships/image" Target="../media/image34.emf"/></Relationships>
</file>

<file path=xl/drawings/drawing1.xml><?xml version="1.0" encoding="utf-8"?>
<xdr:wsDr xmlns:xdr="http://schemas.openxmlformats.org/drawingml/2006/spreadsheetDrawing" xmlns:a="http://schemas.openxmlformats.org/drawingml/2006/main">
  <xdr:twoCellAnchor editAs="oneCell">
    <xdr:from>
      <xdr:col>2</xdr:col>
      <xdr:colOff>76200</xdr:colOff>
      <xdr:row>1</xdr:row>
      <xdr:rowOff>88900</xdr:rowOff>
    </xdr:from>
    <xdr:to>
      <xdr:col>5</xdr:col>
      <xdr:colOff>381572</xdr:colOff>
      <xdr:row>5</xdr:row>
      <xdr:rowOff>31821</xdr:rowOff>
    </xdr:to>
    <xdr:pic>
      <xdr:nvPicPr>
        <xdr:cNvPr id="2" name="Image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cstate="print">
          <a:clrChange>
            <a:clrFrom>
              <a:srgbClr val="FFFFFF">
                <a:alpha val="0"/>
              </a:srgbClr>
            </a:clrFrom>
            <a:clrTo>
              <a:srgbClr val="FFFFFF">
                <a:alpha val="0"/>
              </a:srgbClr>
            </a:clrTo>
          </a:clrChange>
          <a:extLst>
            <a:ext uri="{28A0092B-C50C-407E-A947-70E740481C1C}">
              <a14:useLocalDpi xmlns:a14="http://schemas.microsoft.com/office/drawing/2010/main" val="0"/>
            </a:ext>
          </a:extLst>
        </a:blip>
        <a:srcRect l="6410" t="7706" r="6402" b="7516"/>
        <a:stretch/>
      </xdr:blipFill>
      <xdr:spPr>
        <a:xfrm>
          <a:off x="330200" y="254000"/>
          <a:ext cx="2896172" cy="946221"/>
        </a:xfrm>
        <a:prstGeom prst="rect">
          <a:avLst/>
        </a:prstGeom>
        <a:solidFill>
          <a:schemeClr val="bg1"/>
        </a:solidFill>
      </xdr:spPr>
    </xdr:pic>
    <xdr:clientData/>
  </xdr:twoCellAnchor>
  <mc:AlternateContent xmlns:mc="http://schemas.openxmlformats.org/markup-compatibility/2006">
    <mc:Choice xmlns:a14="http://schemas.microsoft.com/office/drawing/2010/main" Requires="a14">
      <xdr:twoCellAnchor editAs="oneCell">
        <xdr:from>
          <xdr:col>15</xdr:col>
          <xdr:colOff>25399</xdr:colOff>
          <xdr:row>1</xdr:row>
          <xdr:rowOff>50800</xdr:rowOff>
        </xdr:from>
        <xdr:to>
          <xdr:col>18</xdr:col>
          <xdr:colOff>3628</xdr:colOff>
          <xdr:row>5</xdr:row>
          <xdr:rowOff>165100</xdr:rowOff>
        </xdr:to>
        <xdr:pic>
          <xdr:nvPicPr>
            <xdr:cNvPr id="1179" name="Image 3">
              <a:extLst>
                <a:ext uri="{FF2B5EF4-FFF2-40B4-BE49-F238E27FC236}">
                  <a16:creationId xmlns:a16="http://schemas.microsoft.com/office/drawing/2014/main" id="{00000000-0008-0000-0000-00009B040000}"/>
                </a:ext>
              </a:extLst>
            </xdr:cNvPr>
            <xdr:cNvPicPr>
              <a:picLocks noChangeAspect="1" noChangeArrowheads="1"/>
              <a:extLst>
                <a:ext uri="{84589F7E-364E-4C9E-8A38-B11213B215E9}">
                  <a14:cameraTool cellRange="Audit_logo_good" spid="_x0000_s15390"/>
                </a:ext>
              </a:extLst>
            </xdr:cNvPicPr>
          </xdr:nvPicPr>
          <xdr:blipFill>
            <a:blip xmlns:r="http://schemas.openxmlformats.org/officeDocument/2006/relationships" r:embed="rId2"/>
            <a:srcRect/>
            <a:stretch>
              <a:fillRect/>
            </a:stretch>
          </xdr:blipFill>
          <xdr:spPr bwMode="auto">
            <a:xfrm>
              <a:off x="11125199" y="215900"/>
              <a:ext cx="2454729" cy="111760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2</xdr:col>
      <xdr:colOff>0</xdr:colOff>
      <xdr:row>1</xdr:row>
      <xdr:rowOff>101600</xdr:rowOff>
    </xdr:from>
    <xdr:to>
      <xdr:col>5</xdr:col>
      <xdr:colOff>419672</xdr:colOff>
      <xdr:row>5</xdr:row>
      <xdr:rowOff>44521</xdr:rowOff>
    </xdr:to>
    <xdr:pic>
      <xdr:nvPicPr>
        <xdr:cNvPr id="2" name="Image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cstate="print">
          <a:clrChange>
            <a:clrFrom>
              <a:srgbClr val="FFFFFF">
                <a:alpha val="0"/>
              </a:srgbClr>
            </a:clrFrom>
            <a:clrTo>
              <a:srgbClr val="FFFFFF">
                <a:alpha val="0"/>
              </a:srgbClr>
            </a:clrTo>
          </a:clrChange>
          <a:extLst>
            <a:ext uri="{28A0092B-C50C-407E-A947-70E740481C1C}">
              <a14:useLocalDpi xmlns:a14="http://schemas.microsoft.com/office/drawing/2010/main" val="0"/>
            </a:ext>
          </a:extLst>
        </a:blip>
        <a:srcRect l="6410" t="7706" r="6402" b="7516"/>
        <a:stretch/>
      </xdr:blipFill>
      <xdr:spPr>
        <a:xfrm>
          <a:off x="254000" y="266700"/>
          <a:ext cx="2896172" cy="946221"/>
        </a:xfrm>
        <a:prstGeom prst="rect">
          <a:avLst/>
        </a:prstGeom>
        <a:solidFill>
          <a:schemeClr val="bg1"/>
        </a:solidFill>
      </xdr:spPr>
    </xdr:pic>
    <xdr:clientData/>
  </xdr:twoCellAnchor>
  <mc:AlternateContent xmlns:mc="http://schemas.openxmlformats.org/markup-compatibility/2006">
    <mc:Choice xmlns:a14="http://schemas.microsoft.com/office/drawing/2010/main" Requires="a14">
      <xdr:twoCellAnchor editAs="oneCell">
        <xdr:from>
          <xdr:col>14</xdr:col>
          <xdr:colOff>558800</xdr:colOff>
          <xdr:row>1</xdr:row>
          <xdr:rowOff>50800</xdr:rowOff>
        </xdr:from>
        <xdr:to>
          <xdr:col>18</xdr:col>
          <xdr:colOff>673100</xdr:colOff>
          <xdr:row>5</xdr:row>
          <xdr:rowOff>165100</xdr:rowOff>
        </xdr:to>
        <xdr:pic>
          <xdr:nvPicPr>
            <xdr:cNvPr id="3" name="Image 2">
              <a:extLst>
                <a:ext uri="{FF2B5EF4-FFF2-40B4-BE49-F238E27FC236}">
                  <a16:creationId xmlns:a16="http://schemas.microsoft.com/office/drawing/2014/main" id="{00000000-0008-0000-0100-000003000000}"/>
                </a:ext>
              </a:extLst>
            </xdr:cNvPr>
            <xdr:cNvPicPr>
              <a:picLocks noChangeAspect="1"/>
              <a:extLst>
                <a:ext uri="{84589F7E-364E-4C9E-8A38-B11213B215E9}">
                  <a14:cameraTool cellRange="Audit_logo_good" spid="_x0000_s3013"/>
                </a:ext>
              </a:extLst>
            </xdr:cNvPicPr>
          </xdr:nvPicPr>
          <xdr:blipFill>
            <a:blip xmlns:r="http://schemas.openxmlformats.org/officeDocument/2006/relationships" r:embed="rId2"/>
            <a:stretch>
              <a:fillRect/>
            </a:stretch>
          </xdr:blipFill>
          <xdr:spPr>
            <a:xfrm>
              <a:off x="10718800" y="215900"/>
              <a:ext cx="2476500" cy="1117600"/>
            </a:xfrm>
            <a:prstGeom prst="rect">
              <a:avLst/>
            </a:prstGeom>
          </xdr:spPr>
        </xdr:pic>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1</xdr:col>
      <xdr:colOff>84049</xdr:colOff>
      <xdr:row>1</xdr:row>
      <xdr:rowOff>61788</xdr:rowOff>
    </xdr:from>
    <xdr:to>
      <xdr:col>2</xdr:col>
      <xdr:colOff>2853221</xdr:colOff>
      <xdr:row>1</xdr:row>
      <xdr:rowOff>1008009</xdr:rowOff>
    </xdr:to>
    <xdr:pic>
      <xdr:nvPicPr>
        <xdr:cNvPr id="3" name="Image 2">
          <a:extLst>
            <a:ext uri="{FF2B5EF4-FFF2-40B4-BE49-F238E27FC236}">
              <a16:creationId xmlns:a16="http://schemas.microsoft.com/office/drawing/2014/main" id="{00000000-0008-0000-0200-000003000000}"/>
            </a:ext>
          </a:extLst>
        </xdr:cNvPr>
        <xdr:cNvPicPr>
          <a:picLocks noChangeAspect="1"/>
        </xdr:cNvPicPr>
      </xdr:nvPicPr>
      <xdr:blipFill rotWithShape="1">
        <a:blip xmlns:r="http://schemas.openxmlformats.org/officeDocument/2006/relationships" r:embed="rId1" cstate="print">
          <a:clrChange>
            <a:clrFrom>
              <a:srgbClr val="FFFFFF">
                <a:alpha val="0"/>
              </a:srgbClr>
            </a:clrFrom>
            <a:clrTo>
              <a:srgbClr val="FFFFFF">
                <a:alpha val="0"/>
              </a:srgbClr>
            </a:clrTo>
          </a:clrChange>
          <a:extLst>
            <a:ext uri="{28A0092B-C50C-407E-A947-70E740481C1C}">
              <a14:useLocalDpi xmlns:a14="http://schemas.microsoft.com/office/drawing/2010/main" val="0"/>
            </a:ext>
          </a:extLst>
        </a:blip>
        <a:srcRect l="6410" t="7706" r="6402" b="7516"/>
        <a:stretch/>
      </xdr:blipFill>
      <xdr:spPr>
        <a:xfrm>
          <a:off x="211049" y="226888"/>
          <a:ext cx="2896172" cy="946221"/>
        </a:xfrm>
        <a:prstGeom prst="rect">
          <a:avLst/>
        </a:prstGeom>
        <a:solidFill>
          <a:schemeClr val="bg1"/>
        </a:solidFill>
      </xdr:spPr>
    </xdr:pic>
    <xdr:clientData/>
  </xdr:twoCellAnchor>
  <mc:AlternateContent xmlns:mc="http://schemas.openxmlformats.org/markup-compatibility/2006">
    <mc:Choice xmlns:a14="http://schemas.microsoft.com/office/drawing/2010/main" Requires="a14">
      <xdr:twoCellAnchor editAs="oneCell">
        <xdr:from>
          <xdr:col>3</xdr:col>
          <xdr:colOff>0</xdr:colOff>
          <xdr:row>1</xdr:row>
          <xdr:rowOff>0</xdr:rowOff>
        </xdr:from>
        <xdr:to>
          <xdr:col>3</xdr:col>
          <xdr:colOff>2476500</xdr:colOff>
          <xdr:row>1</xdr:row>
          <xdr:rowOff>1117600</xdr:rowOff>
        </xdr:to>
        <xdr:pic>
          <xdr:nvPicPr>
            <xdr:cNvPr id="2" name="Image 1">
              <a:extLst>
                <a:ext uri="{FF2B5EF4-FFF2-40B4-BE49-F238E27FC236}">
                  <a16:creationId xmlns:a16="http://schemas.microsoft.com/office/drawing/2014/main" id="{00000000-0008-0000-0200-000002000000}"/>
                </a:ext>
              </a:extLst>
            </xdr:cNvPr>
            <xdr:cNvPicPr>
              <a:picLocks noChangeAspect="1"/>
              <a:extLst>
                <a:ext uri="{84589F7E-364E-4C9E-8A38-B11213B215E9}">
                  <a14:cameraTool cellRange="Audit_logo_good" spid="_x0000_s3999"/>
                </a:ext>
              </a:extLst>
            </xdr:cNvPicPr>
          </xdr:nvPicPr>
          <xdr:blipFill>
            <a:blip xmlns:r="http://schemas.openxmlformats.org/officeDocument/2006/relationships" r:embed="rId2"/>
            <a:stretch>
              <a:fillRect/>
            </a:stretch>
          </xdr:blipFill>
          <xdr:spPr>
            <a:xfrm>
              <a:off x="11798300" y="127000"/>
              <a:ext cx="2476500" cy="1117600"/>
            </a:xfrm>
            <a:prstGeom prst="rect">
              <a:avLst/>
            </a:prstGeom>
          </xdr:spPr>
        </xdr:pic>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editAs="oneCell">
    <xdr:from>
      <xdr:col>1</xdr:col>
      <xdr:colOff>71349</xdr:colOff>
      <xdr:row>1</xdr:row>
      <xdr:rowOff>99888</xdr:rowOff>
    </xdr:from>
    <xdr:to>
      <xdr:col>4</xdr:col>
      <xdr:colOff>641391</xdr:colOff>
      <xdr:row>5</xdr:row>
      <xdr:rowOff>42809</xdr:rowOff>
    </xdr:to>
    <xdr:pic>
      <xdr:nvPicPr>
        <xdr:cNvPr id="2" name="Image 1">
          <a:extLst>
            <a:ext uri="{FF2B5EF4-FFF2-40B4-BE49-F238E27FC236}">
              <a16:creationId xmlns:a16="http://schemas.microsoft.com/office/drawing/2014/main" id="{00000000-0008-0000-0300-000002000000}"/>
            </a:ext>
          </a:extLst>
        </xdr:cNvPr>
        <xdr:cNvPicPr>
          <a:picLocks noChangeAspect="1"/>
        </xdr:cNvPicPr>
      </xdr:nvPicPr>
      <xdr:blipFill rotWithShape="1">
        <a:blip xmlns:r="http://schemas.openxmlformats.org/officeDocument/2006/relationships" r:embed="rId1" cstate="print">
          <a:clrChange>
            <a:clrFrom>
              <a:srgbClr val="FFFFFF">
                <a:alpha val="0"/>
              </a:srgbClr>
            </a:clrFrom>
            <a:clrTo>
              <a:srgbClr val="FFFFFF">
                <a:alpha val="0"/>
              </a:srgbClr>
            </a:clrTo>
          </a:clrChange>
          <a:extLst>
            <a:ext uri="{28A0092B-C50C-407E-A947-70E740481C1C}">
              <a14:useLocalDpi xmlns:a14="http://schemas.microsoft.com/office/drawing/2010/main" val="0"/>
            </a:ext>
          </a:extLst>
        </a:blip>
        <a:srcRect l="6410" t="7706" r="6402" b="7516"/>
        <a:stretch/>
      </xdr:blipFill>
      <xdr:spPr>
        <a:xfrm>
          <a:off x="287249" y="264988"/>
          <a:ext cx="2877813" cy="946221"/>
        </a:xfrm>
        <a:prstGeom prst="rect">
          <a:avLst/>
        </a:prstGeom>
        <a:solidFill>
          <a:schemeClr val="bg1"/>
        </a:solidFill>
      </xdr:spPr>
    </xdr:pic>
    <xdr:clientData/>
  </xdr:twoCellAnchor>
  <mc:AlternateContent xmlns:mc="http://schemas.openxmlformats.org/markup-compatibility/2006">
    <mc:Choice xmlns:a14="http://schemas.microsoft.com/office/drawing/2010/main" Requires="a14">
      <xdr:twoCellAnchor editAs="oneCell">
        <xdr:from>
          <xdr:col>19</xdr:col>
          <xdr:colOff>220132</xdr:colOff>
          <xdr:row>1</xdr:row>
          <xdr:rowOff>33865</xdr:rowOff>
        </xdr:from>
        <xdr:to>
          <xdr:col>19</xdr:col>
          <xdr:colOff>2749247</xdr:colOff>
          <xdr:row>5</xdr:row>
          <xdr:rowOff>186265</xdr:rowOff>
        </xdr:to>
        <xdr:pic>
          <xdr:nvPicPr>
            <xdr:cNvPr id="3" name="Image 2">
              <a:extLst>
                <a:ext uri="{FF2B5EF4-FFF2-40B4-BE49-F238E27FC236}">
                  <a16:creationId xmlns:a16="http://schemas.microsoft.com/office/drawing/2014/main" id="{00000000-0008-0000-0300-000003000000}"/>
                </a:ext>
              </a:extLst>
            </xdr:cNvPr>
            <xdr:cNvPicPr>
              <a:picLocks noChangeAspect="1"/>
              <a:extLst>
                <a:ext uri="{84589F7E-364E-4C9E-8A38-B11213B215E9}">
                  <a14:cameraTool cellRange="Audit_logo_good" spid="_x0000_s5032"/>
                </a:ext>
              </a:extLst>
            </xdr:cNvPicPr>
          </xdr:nvPicPr>
          <xdr:blipFill>
            <a:blip xmlns:r="http://schemas.openxmlformats.org/officeDocument/2006/relationships" r:embed="rId2"/>
            <a:stretch>
              <a:fillRect/>
            </a:stretch>
          </xdr:blipFill>
          <xdr:spPr>
            <a:xfrm>
              <a:off x="35644665" y="203198"/>
              <a:ext cx="2529115" cy="1151467"/>
            </a:xfrm>
            <a:prstGeom prst="rect">
              <a:avLst/>
            </a:prstGeom>
          </xdr:spPr>
        </xdr:pic>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editAs="oneCell">
    <xdr:from>
      <xdr:col>1</xdr:col>
      <xdr:colOff>71349</xdr:colOff>
      <xdr:row>1</xdr:row>
      <xdr:rowOff>99888</xdr:rowOff>
    </xdr:from>
    <xdr:to>
      <xdr:col>2</xdr:col>
      <xdr:colOff>2840521</xdr:colOff>
      <xdr:row>5</xdr:row>
      <xdr:rowOff>42809</xdr:rowOff>
    </xdr:to>
    <xdr:pic>
      <xdr:nvPicPr>
        <xdr:cNvPr id="2" name="Image 1">
          <a:extLst>
            <a:ext uri="{FF2B5EF4-FFF2-40B4-BE49-F238E27FC236}">
              <a16:creationId xmlns:a16="http://schemas.microsoft.com/office/drawing/2014/main" id="{00000000-0008-0000-0400-000002000000}"/>
            </a:ext>
          </a:extLst>
        </xdr:cNvPr>
        <xdr:cNvPicPr>
          <a:picLocks noChangeAspect="1"/>
        </xdr:cNvPicPr>
      </xdr:nvPicPr>
      <xdr:blipFill rotWithShape="1">
        <a:blip xmlns:r="http://schemas.openxmlformats.org/officeDocument/2006/relationships" r:embed="rId1" cstate="print">
          <a:clrChange>
            <a:clrFrom>
              <a:srgbClr val="FFFFFF">
                <a:alpha val="0"/>
              </a:srgbClr>
            </a:clrFrom>
            <a:clrTo>
              <a:srgbClr val="FFFFFF">
                <a:alpha val="0"/>
              </a:srgbClr>
            </a:clrTo>
          </a:clrChange>
          <a:extLst>
            <a:ext uri="{28A0092B-C50C-407E-A947-70E740481C1C}">
              <a14:useLocalDpi xmlns:a14="http://schemas.microsoft.com/office/drawing/2010/main" val="0"/>
            </a:ext>
          </a:extLst>
        </a:blip>
        <a:srcRect l="6410" t="7706" r="6402" b="7516"/>
        <a:stretch/>
      </xdr:blipFill>
      <xdr:spPr>
        <a:xfrm>
          <a:off x="287249" y="264988"/>
          <a:ext cx="2896172" cy="946221"/>
        </a:xfrm>
        <a:prstGeom prst="rect">
          <a:avLst/>
        </a:prstGeom>
        <a:solidFill>
          <a:schemeClr val="bg1"/>
        </a:solidFill>
      </xdr:spPr>
    </xdr:pic>
    <xdr:clientData/>
  </xdr:twoCellAnchor>
  <xdr:twoCellAnchor>
    <xdr:from>
      <xdr:col>2</xdr:col>
      <xdr:colOff>2508251</xdr:colOff>
      <xdr:row>18</xdr:row>
      <xdr:rowOff>63500</xdr:rowOff>
    </xdr:from>
    <xdr:to>
      <xdr:col>2</xdr:col>
      <xdr:colOff>2641601</xdr:colOff>
      <xdr:row>41</xdr:row>
      <xdr:rowOff>0</xdr:rowOff>
    </xdr:to>
    <xdr:sp macro="" textlink="">
      <xdr:nvSpPr>
        <xdr:cNvPr id="3" name="Accolade ouvrante 2">
          <a:extLst>
            <a:ext uri="{FF2B5EF4-FFF2-40B4-BE49-F238E27FC236}">
              <a16:creationId xmlns:a16="http://schemas.microsoft.com/office/drawing/2014/main" id="{00000000-0008-0000-0400-000003000000}"/>
            </a:ext>
          </a:extLst>
        </xdr:cNvPr>
        <xdr:cNvSpPr/>
      </xdr:nvSpPr>
      <xdr:spPr>
        <a:xfrm>
          <a:off x="2851151" y="3860800"/>
          <a:ext cx="133350" cy="4610100"/>
        </a:xfrm>
        <a:prstGeom prst="lef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fr-FR" sz="1100"/>
        </a:p>
      </xdr:txBody>
    </xdr:sp>
    <xdr:clientData/>
  </xdr:twoCellAnchor>
  <mc:AlternateContent xmlns:mc="http://schemas.openxmlformats.org/markup-compatibility/2006">
    <mc:Choice xmlns:a14="http://schemas.microsoft.com/office/drawing/2010/main" Requires="a14">
      <xdr:twoCellAnchor editAs="oneCell">
        <xdr:from>
          <xdr:col>12</xdr:col>
          <xdr:colOff>685800</xdr:colOff>
          <xdr:row>1</xdr:row>
          <xdr:rowOff>50800</xdr:rowOff>
        </xdr:from>
        <xdr:to>
          <xdr:col>15</xdr:col>
          <xdr:colOff>685800</xdr:colOff>
          <xdr:row>5</xdr:row>
          <xdr:rowOff>165100</xdr:rowOff>
        </xdr:to>
        <xdr:pic>
          <xdr:nvPicPr>
            <xdr:cNvPr id="4" name="Image 3">
              <a:extLst>
                <a:ext uri="{FF2B5EF4-FFF2-40B4-BE49-F238E27FC236}">
                  <a16:creationId xmlns:a16="http://schemas.microsoft.com/office/drawing/2014/main" id="{00000000-0008-0000-0400-000004000000}"/>
                </a:ext>
              </a:extLst>
            </xdr:cNvPr>
            <xdr:cNvPicPr>
              <a:picLocks noChangeAspect="1"/>
              <a:extLst>
                <a:ext uri="{84589F7E-364E-4C9E-8A38-B11213B215E9}">
                  <a14:cameraTool cellRange="Audit_logo_good" spid="_x0000_s5831"/>
                </a:ext>
              </a:extLst>
            </xdr:cNvPicPr>
          </xdr:nvPicPr>
          <xdr:blipFill>
            <a:blip xmlns:r="http://schemas.openxmlformats.org/officeDocument/2006/relationships" r:embed="rId2"/>
            <a:stretch>
              <a:fillRect/>
            </a:stretch>
          </xdr:blipFill>
          <xdr:spPr>
            <a:xfrm>
              <a:off x="13347700" y="215900"/>
              <a:ext cx="2476500" cy="1117600"/>
            </a:xfrm>
            <a:prstGeom prst="rect">
              <a:avLst/>
            </a:prstGeom>
          </xdr:spPr>
        </xdr:pic>
        <xdr:clientData/>
      </xdr:twoCellAnchor>
    </mc:Choice>
    <mc:Fallback/>
  </mc:AlternateContent>
</xdr:wsDr>
</file>

<file path=xl/drawings/drawing6.xml><?xml version="1.0" encoding="utf-8"?>
<xdr:wsDr xmlns:xdr="http://schemas.openxmlformats.org/drawingml/2006/spreadsheetDrawing" xmlns:a="http://schemas.openxmlformats.org/drawingml/2006/main">
  <xdr:twoCellAnchor editAs="oneCell">
    <xdr:from>
      <xdr:col>1</xdr:col>
      <xdr:colOff>71349</xdr:colOff>
      <xdr:row>1</xdr:row>
      <xdr:rowOff>99888</xdr:rowOff>
    </xdr:from>
    <xdr:to>
      <xdr:col>2</xdr:col>
      <xdr:colOff>2840521</xdr:colOff>
      <xdr:row>5</xdr:row>
      <xdr:rowOff>42809</xdr:rowOff>
    </xdr:to>
    <xdr:pic>
      <xdr:nvPicPr>
        <xdr:cNvPr id="2" name="Image 1">
          <a:extLst>
            <a:ext uri="{FF2B5EF4-FFF2-40B4-BE49-F238E27FC236}">
              <a16:creationId xmlns:a16="http://schemas.microsoft.com/office/drawing/2014/main" id="{00000000-0008-0000-0500-000002000000}"/>
            </a:ext>
          </a:extLst>
        </xdr:cNvPr>
        <xdr:cNvPicPr>
          <a:picLocks noChangeAspect="1"/>
        </xdr:cNvPicPr>
      </xdr:nvPicPr>
      <xdr:blipFill rotWithShape="1">
        <a:blip xmlns:r="http://schemas.openxmlformats.org/officeDocument/2006/relationships" r:embed="rId1" cstate="print">
          <a:clrChange>
            <a:clrFrom>
              <a:srgbClr val="FFFFFF">
                <a:alpha val="0"/>
              </a:srgbClr>
            </a:clrFrom>
            <a:clrTo>
              <a:srgbClr val="FFFFFF">
                <a:alpha val="0"/>
              </a:srgbClr>
            </a:clrTo>
          </a:clrChange>
          <a:extLst>
            <a:ext uri="{28A0092B-C50C-407E-A947-70E740481C1C}">
              <a14:useLocalDpi xmlns:a14="http://schemas.microsoft.com/office/drawing/2010/main" val="0"/>
            </a:ext>
          </a:extLst>
        </a:blip>
        <a:srcRect l="6410" t="7706" r="6402" b="7516"/>
        <a:stretch/>
      </xdr:blipFill>
      <xdr:spPr>
        <a:xfrm>
          <a:off x="287249" y="264988"/>
          <a:ext cx="2896172" cy="946221"/>
        </a:xfrm>
        <a:prstGeom prst="rect">
          <a:avLst/>
        </a:prstGeom>
        <a:solidFill>
          <a:schemeClr val="bg1"/>
        </a:solidFill>
      </xdr:spPr>
    </xdr:pic>
    <xdr:clientData/>
  </xdr:twoCellAnchor>
  <xdr:twoCellAnchor>
    <xdr:from>
      <xdr:col>2</xdr:col>
      <xdr:colOff>2508250</xdr:colOff>
      <xdr:row>18</xdr:row>
      <xdr:rowOff>63500</xdr:rowOff>
    </xdr:from>
    <xdr:to>
      <xdr:col>2</xdr:col>
      <xdr:colOff>2651125</xdr:colOff>
      <xdr:row>40</xdr:row>
      <xdr:rowOff>15875</xdr:rowOff>
    </xdr:to>
    <xdr:sp macro="" textlink="">
      <xdr:nvSpPr>
        <xdr:cNvPr id="3" name="Accolade ouvrante 2">
          <a:extLst>
            <a:ext uri="{FF2B5EF4-FFF2-40B4-BE49-F238E27FC236}">
              <a16:creationId xmlns:a16="http://schemas.microsoft.com/office/drawing/2014/main" id="{00000000-0008-0000-0500-000003000000}"/>
            </a:ext>
          </a:extLst>
        </xdr:cNvPr>
        <xdr:cNvSpPr/>
      </xdr:nvSpPr>
      <xdr:spPr>
        <a:xfrm>
          <a:off x="2851150" y="3657600"/>
          <a:ext cx="142875" cy="4016375"/>
        </a:xfrm>
        <a:prstGeom prst="lef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fr-FR" sz="1100"/>
        </a:p>
      </xdr:txBody>
    </xdr:sp>
    <xdr:clientData/>
  </xdr:twoCellAnchor>
  <mc:AlternateContent xmlns:mc="http://schemas.openxmlformats.org/markup-compatibility/2006">
    <mc:Choice xmlns:a14="http://schemas.microsoft.com/office/drawing/2010/main" Requires="a14">
      <xdr:twoCellAnchor editAs="oneCell">
        <xdr:from>
          <xdr:col>12</xdr:col>
          <xdr:colOff>736600</xdr:colOff>
          <xdr:row>1</xdr:row>
          <xdr:rowOff>76200</xdr:rowOff>
        </xdr:from>
        <xdr:to>
          <xdr:col>15</xdr:col>
          <xdr:colOff>736600</xdr:colOff>
          <xdr:row>5</xdr:row>
          <xdr:rowOff>190500</xdr:rowOff>
        </xdr:to>
        <xdr:pic>
          <xdr:nvPicPr>
            <xdr:cNvPr id="4" name="Image 3">
              <a:extLst>
                <a:ext uri="{FF2B5EF4-FFF2-40B4-BE49-F238E27FC236}">
                  <a16:creationId xmlns:a16="http://schemas.microsoft.com/office/drawing/2014/main" id="{00000000-0008-0000-0500-000004000000}"/>
                </a:ext>
              </a:extLst>
            </xdr:cNvPr>
            <xdr:cNvPicPr>
              <a:picLocks noChangeAspect="1"/>
              <a:extLst>
                <a:ext uri="{84589F7E-364E-4C9E-8A38-B11213B215E9}">
                  <a14:cameraTool cellRange="Audit_logo_good" spid="_x0000_s6837"/>
                </a:ext>
              </a:extLst>
            </xdr:cNvPicPr>
          </xdr:nvPicPr>
          <xdr:blipFill>
            <a:blip xmlns:r="http://schemas.openxmlformats.org/officeDocument/2006/relationships" r:embed="rId2"/>
            <a:stretch>
              <a:fillRect/>
            </a:stretch>
          </xdr:blipFill>
          <xdr:spPr>
            <a:xfrm>
              <a:off x="13398500" y="241300"/>
              <a:ext cx="2476500" cy="1117600"/>
            </a:xfrm>
            <a:prstGeom prst="rect">
              <a:avLst/>
            </a:prstGeom>
          </xdr:spPr>
        </xdr:pic>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127002</xdr:colOff>
          <xdr:row>1</xdr:row>
          <xdr:rowOff>114298</xdr:rowOff>
        </xdr:from>
        <xdr:to>
          <xdr:col>9</xdr:col>
          <xdr:colOff>38102</xdr:colOff>
          <xdr:row>5</xdr:row>
          <xdr:rowOff>2671</xdr:rowOff>
        </xdr:to>
        <xdr:pic>
          <xdr:nvPicPr>
            <xdr:cNvPr id="2" name="Image 1">
              <a:extLst>
                <a:ext uri="{FF2B5EF4-FFF2-40B4-BE49-F238E27FC236}">
                  <a16:creationId xmlns:a16="http://schemas.microsoft.com/office/drawing/2014/main" id="{EFE29185-C206-A244-988D-C10AF29CFA1E}"/>
                </a:ext>
              </a:extLst>
            </xdr:cNvPr>
            <xdr:cNvPicPr>
              <a:picLocks noChangeAspect="1"/>
              <a:extLst>
                <a:ext uri="{84589F7E-364E-4C9E-8A38-B11213B215E9}">
                  <a14:cameraTool cellRange="Audit_logo_good" spid="_x0000_s14638"/>
                </a:ext>
              </a:extLst>
            </xdr:cNvPicPr>
          </xdr:nvPicPr>
          <xdr:blipFill>
            <a:blip xmlns:r="http://schemas.openxmlformats.org/officeDocument/2006/relationships" r:embed="rId1"/>
            <a:stretch>
              <a:fillRect/>
            </a:stretch>
          </xdr:blipFill>
          <xdr:spPr>
            <a:xfrm>
              <a:off x="4783669" y="325965"/>
              <a:ext cx="1562100" cy="723900"/>
            </a:xfrm>
            <a:prstGeom prst="rect">
              <a:avLst/>
            </a:prstGeom>
          </xdr:spPr>
        </xdr:pic>
        <xdr:clientData/>
      </xdr:twoCellAnchor>
    </mc:Choice>
    <mc:Fallback/>
  </mc:AlternateContent>
  <mc:AlternateContent xmlns:mc="http://schemas.openxmlformats.org/markup-compatibility/2006">
    <mc:Choice xmlns:a14="http://schemas.microsoft.com/office/drawing/2010/main" Requires="a14">
      <xdr:oneCellAnchor>
        <xdr:from>
          <xdr:col>7</xdr:col>
          <xdr:colOff>21167</xdr:colOff>
          <xdr:row>49</xdr:row>
          <xdr:rowOff>42332</xdr:rowOff>
        </xdr:from>
        <xdr:ext cx="1562100" cy="711200"/>
        <xdr:pic>
          <xdr:nvPicPr>
            <xdr:cNvPr id="3" name="Image 2">
              <a:extLst>
                <a:ext uri="{FF2B5EF4-FFF2-40B4-BE49-F238E27FC236}">
                  <a16:creationId xmlns:a16="http://schemas.microsoft.com/office/drawing/2014/main" id="{0D1015ED-F98C-BF42-B39F-C2E47E1C708A}"/>
                </a:ext>
              </a:extLst>
            </xdr:cNvPr>
            <xdr:cNvPicPr>
              <a:picLocks noChangeAspect="1"/>
              <a:extLst>
                <a:ext uri="{84589F7E-364E-4C9E-8A38-B11213B215E9}">
                  <a14:cameraTool cellRange="Audit_logo_good" spid="_x0000_s14639"/>
                </a:ext>
              </a:extLst>
            </xdr:cNvPicPr>
          </xdr:nvPicPr>
          <xdr:blipFill>
            <a:blip xmlns:r="http://schemas.openxmlformats.org/officeDocument/2006/relationships" r:embed="rId2"/>
            <a:stretch>
              <a:fillRect/>
            </a:stretch>
          </xdr:blipFill>
          <xdr:spPr>
            <a:xfrm>
              <a:off x="4360334" y="253999"/>
              <a:ext cx="1562100" cy="711200"/>
            </a:xfrm>
            <a:prstGeom prst="rect">
              <a:avLst/>
            </a:prstGeom>
          </xdr:spPr>
        </xdr:pic>
        <xdr:clientData/>
      </xdr:oneCellAnchor>
    </mc:Choice>
    <mc:Fallback/>
  </mc:AlternateContent>
  <mc:AlternateContent xmlns:mc="http://schemas.openxmlformats.org/markup-compatibility/2006">
    <mc:Choice xmlns:a14="http://schemas.microsoft.com/office/drawing/2010/main" Requires="a14">
      <xdr:oneCellAnchor>
        <xdr:from>
          <xdr:col>7</xdr:col>
          <xdr:colOff>21167</xdr:colOff>
          <xdr:row>97</xdr:row>
          <xdr:rowOff>42332</xdr:rowOff>
        </xdr:from>
        <xdr:ext cx="1562100" cy="711200"/>
        <xdr:pic>
          <xdr:nvPicPr>
            <xdr:cNvPr id="4" name="Image 3">
              <a:extLst>
                <a:ext uri="{FF2B5EF4-FFF2-40B4-BE49-F238E27FC236}">
                  <a16:creationId xmlns:a16="http://schemas.microsoft.com/office/drawing/2014/main" id="{3D984F3E-67F2-8A45-B82C-1E5390293C7A}"/>
                </a:ext>
              </a:extLst>
            </xdr:cNvPr>
            <xdr:cNvPicPr>
              <a:picLocks noChangeAspect="1"/>
              <a:extLst>
                <a:ext uri="{84589F7E-364E-4C9E-8A38-B11213B215E9}">
                  <a14:cameraTool cellRange="Audit_logo_good" spid="_x0000_s14640"/>
                </a:ext>
              </a:extLst>
            </xdr:cNvPicPr>
          </xdr:nvPicPr>
          <xdr:blipFill>
            <a:blip xmlns:r="http://schemas.openxmlformats.org/officeDocument/2006/relationships" r:embed="rId3"/>
            <a:stretch>
              <a:fillRect/>
            </a:stretch>
          </xdr:blipFill>
          <xdr:spPr>
            <a:xfrm>
              <a:off x="4360334" y="10413999"/>
              <a:ext cx="1562100" cy="711200"/>
            </a:xfrm>
            <a:prstGeom prst="rect">
              <a:avLst/>
            </a:prstGeom>
          </xdr:spPr>
        </xdr:pic>
        <xdr:clientData/>
      </xdr:oneCellAnchor>
    </mc:Choice>
    <mc:Fallback/>
  </mc:AlternateContent>
  <mc:AlternateContent xmlns:mc="http://schemas.openxmlformats.org/markup-compatibility/2006">
    <mc:Choice xmlns:a14="http://schemas.microsoft.com/office/drawing/2010/main" Requires="a14">
      <xdr:oneCellAnchor>
        <xdr:from>
          <xdr:col>7</xdr:col>
          <xdr:colOff>21167</xdr:colOff>
          <xdr:row>145</xdr:row>
          <xdr:rowOff>42332</xdr:rowOff>
        </xdr:from>
        <xdr:ext cx="1562100" cy="711200"/>
        <xdr:pic>
          <xdr:nvPicPr>
            <xdr:cNvPr id="5" name="Image 4">
              <a:extLst>
                <a:ext uri="{FF2B5EF4-FFF2-40B4-BE49-F238E27FC236}">
                  <a16:creationId xmlns:a16="http://schemas.microsoft.com/office/drawing/2014/main" id="{23742FDE-9E51-5E4E-A3C3-D11C55CEE09D}"/>
                </a:ext>
              </a:extLst>
            </xdr:cNvPr>
            <xdr:cNvPicPr>
              <a:picLocks noChangeAspect="1"/>
              <a:extLst>
                <a:ext uri="{84589F7E-364E-4C9E-8A38-B11213B215E9}">
                  <a14:cameraTool cellRange="Audit_logo_good" spid="_x0000_s14641"/>
                </a:ext>
              </a:extLst>
            </xdr:cNvPicPr>
          </xdr:nvPicPr>
          <xdr:blipFill>
            <a:blip xmlns:r="http://schemas.openxmlformats.org/officeDocument/2006/relationships" r:embed="rId4"/>
            <a:stretch>
              <a:fillRect/>
            </a:stretch>
          </xdr:blipFill>
          <xdr:spPr>
            <a:xfrm>
              <a:off x="4360334" y="20573999"/>
              <a:ext cx="1562100" cy="711200"/>
            </a:xfrm>
            <a:prstGeom prst="rect">
              <a:avLst/>
            </a:prstGeom>
          </xdr:spPr>
        </xdr:pic>
        <xdr:clientData/>
      </xdr:oneCellAnchor>
    </mc:Choice>
    <mc:Fallback/>
  </mc:AlternateContent>
  <mc:AlternateContent xmlns:mc="http://schemas.openxmlformats.org/markup-compatibility/2006">
    <mc:Choice xmlns:a14="http://schemas.microsoft.com/office/drawing/2010/main" Requires="a14">
      <xdr:oneCellAnchor>
        <xdr:from>
          <xdr:col>7</xdr:col>
          <xdr:colOff>21167</xdr:colOff>
          <xdr:row>193</xdr:row>
          <xdr:rowOff>42332</xdr:rowOff>
        </xdr:from>
        <xdr:ext cx="1562100" cy="711200"/>
        <xdr:pic>
          <xdr:nvPicPr>
            <xdr:cNvPr id="6" name="Image 5">
              <a:extLst>
                <a:ext uri="{FF2B5EF4-FFF2-40B4-BE49-F238E27FC236}">
                  <a16:creationId xmlns:a16="http://schemas.microsoft.com/office/drawing/2014/main" id="{E7DD0CAE-417B-9548-96FC-9171379C89E3}"/>
                </a:ext>
              </a:extLst>
            </xdr:cNvPr>
            <xdr:cNvPicPr>
              <a:picLocks noChangeAspect="1"/>
              <a:extLst>
                <a:ext uri="{84589F7E-364E-4C9E-8A38-B11213B215E9}">
                  <a14:cameraTool cellRange="Audit_logo_good" spid="_x0000_s14642"/>
                </a:ext>
              </a:extLst>
            </xdr:cNvPicPr>
          </xdr:nvPicPr>
          <xdr:blipFill>
            <a:blip xmlns:r="http://schemas.openxmlformats.org/officeDocument/2006/relationships" r:embed="rId5"/>
            <a:stretch>
              <a:fillRect/>
            </a:stretch>
          </xdr:blipFill>
          <xdr:spPr>
            <a:xfrm>
              <a:off x="4677834" y="30733999"/>
              <a:ext cx="1562100" cy="711200"/>
            </a:xfrm>
            <a:prstGeom prst="rect">
              <a:avLst/>
            </a:prstGeom>
          </xdr:spPr>
        </xdr:pic>
        <xdr:clientData/>
      </xdr:oneCellAnchor>
    </mc:Choice>
    <mc:Fallback/>
  </mc:AlternateContent>
  <mc:AlternateContent xmlns:mc="http://schemas.openxmlformats.org/markup-compatibility/2006">
    <mc:Choice xmlns:a14="http://schemas.microsoft.com/office/drawing/2010/main" Requires="a14">
      <xdr:oneCellAnchor>
        <xdr:from>
          <xdr:col>7</xdr:col>
          <xdr:colOff>21167</xdr:colOff>
          <xdr:row>243</xdr:row>
          <xdr:rowOff>42332</xdr:rowOff>
        </xdr:from>
        <xdr:ext cx="1562100" cy="711200"/>
        <xdr:pic>
          <xdr:nvPicPr>
            <xdr:cNvPr id="7" name="Image 6">
              <a:extLst>
                <a:ext uri="{FF2B5EF4-FFF2-40B4-BE49-F238E27FC236}">
                  <a16:creationId xmlns:a16="http://schemas.microsoft.com/office/drawing/2014/main" id="{8F87208C-C028-974E-94C0-E908F576CC24}"/>
                </a:ext>
              </a:extLst>
            </xdr:cNvPr>
            <xdr:cNvPicPr>
              <a:picLocks noChangeAspect="1"/>
              <a:extLst>
                <a:ext uri="{84589F7E-364E-4C9E-8A38-B11213B215E9}">
                  <a14:cameraTool cellRange="Audit_logo_good" spid="_x0000_s14643"/>
                </a:ext>
              </a:extLst>
            </xdr:cNvPicPr>
          </xdr:nvPicPr>
          <xdr:blipFill>
            <a:blip xmlns:r="http://schemas.openxmlformats.org/officeDocument/2006/relationships" r:embed="rId6"/>
            <a:stretch>
              <a:fillRect/>
            </a:stretch>
          </xdr:blipFill>
          <xdr:spPr>
            <a:xfrm>
              <a:off x="4677834" y="30733999"/>
              <a:ext cx="1562100" cy="711200"/>
            </a:xfrm>
            <a:prstGeom prst="rect">
              <a:avLst/>
            </a:prstGeom>
          </xdr:spPr>
        </xdr:pic>
        <xdr:clientData/>
      </xdr:oneCellAnchor>
    </mc:Choice>
    <mc:Fallback/>
  </mc:AlternateContent>
  <mc:AlternateContent xmlns:mc="http://schemas.openxmlformats.org/markup-compatibility/2006">
    <mc:Choice xmlns:a14="http://schemas.microsoft.com/office/drawing/2010/main" Requires="a14">
      <xdr:oneCellAnchor>
        <xdr:from>
          <xdr:col>7</xdr:col>
          <xdr:colOff>21167</xdr:colOff>
          <xdr:row>291</xdr:row>
          <xdr:rowOff>42332</xdr:rowOff>
        </xdr:from>
        <xdr:ext cx="1562100" cy="711200"/>
        <xdr:pic>
          <xdr:nvPicPr>
            <xdr:cNvPr id="8" name="Image 7">
              <a:extLst>
                <a:ext uri="{FF2B5EF4-FFF2-40B4-BE49-F238E27FC236}">
                  <a16:creationId xmlns:a16="http://schemas.microsoft.com/office/drawing/2014/main" id="{2518A55C-DF9C-C54B-BF01-F741878BFC48}"/>
                </a:ext>
              </a:extLst>
            </xdr:cNvPr>
            <xdr:cNvPicPr>
              <a:picLocks noChangeAspect="1"/>
              <a:extLst>
                <a:ext uri="{84589F7E-364E-4C9E-8A38-B11213B215E9}">
                  <a14:cameraTool cellRange="Audit_logo_good" spid="_x0000_s14644"/>
                </a:ext>
              </a:extLst>
            </xdr:cNvPicPr>
          </xdr:nvPicPr>
          <xdr:blipFill>
            <a:blip xmlns:r="http://schemas.openxmlformats.org/officeDocument/2006/relationships" r:embed="rId7"/>
            <a:stretch>
              <a:fillRect/>
            </a:stretch>
          </xdr:blipFill>
          <xdr:spPr>
            <a:xfrm>
              <a:off x="4677834" y="51477332"/>
              <a:ext cx="1562100" cy="711200"/>
            </a:xfrm>
            <a:prstGeom prst="rect">
              <a:avLst/>
            </a:prstGeom>
          </xdr:spPr>
        </xdr:pic>
        <xdr:clientData/>
      </xdr:oneCellAnchor>
    </mc:Choice>
    <mc:Fallback/>
  </mc:AlternateContent>
  <mc:AlternateContent xmlns:mc="http://schemas.openxmlformats.org/markup-compatibility/2006">
    <mc:Choice xmlns:a14="http://schemas.microsoft.com/office/drawing/2010/main" Requires="a14">
      <xdr:oneCellAnchor>
        <xdr:from>
          <xdr:col>7</xdr:col>
          <xdr:colOff>21167</xdr:colOff>
          <xdr:row>339</xdr:row>
          <xdr:rowOff>42332</xdr:rowOff>
        </xdr:from>
        <xdr:ext cx="1562100" cy="711200"/>
        <xdr:pic>
          <xdr:nvPicPr>
            <xdr:cNvPr id="11" name="Image 10">
              <a:extLst>
                <a:ext uri="{FF2B5EF4-FFF2-40B4-BE49-F238E27FC236}">
                  <a16:creationId xmlns:a16="http://schemas.microsoft.com/office/drawing/2014/main" id="{328B1440-73D9-E646-9EA7-D061A1BB72E9}"/>
                </a:ext>
              </a:extLst>
            </xdr:cNvPr>
            <xdr:cNvPicPr>
              <a:picLocks noChangeAspect="1"/>
              <a:extLst>
                <a:ext uri="{84589F7E-364E-4C9E-8A38-B11213B215E9}">
                  <a14:cameraTool cellRange="Audit_logo_good" spid="_x0000_s14645"/>
                </a:ext>
              </a:extLst>
            </xdr:cNvPicPr>
          </xdr:nvPicPr>
          <xdr:blipFill>
            <a:blip xmlns:r="http://schemas.openxmlformats.org/officeDocument/2006/relationships" r:embed="rId8"/>
            <a:stretch>
              <a:fillRect/>
            </a:stretch>
          </xdr:blipFill>
          <xdr:spPr>
            <a:xfrm>
              <a:off x="4677834" y="62251165"/>
              <a:ext cx="1562100" cy="711200"/>
            </a:xfrm>
            <a:prstGeom prst="rect">
              <a:avLst/>
            </a:prstGeom>
          </xdr:spPr>
        </xdr:pic>
        <xdr:clientData/>
      </xdr:oneCellAnchor>
    </mc:Choice>
    <mc:Fallback/>
  </mc:AlternateContent>
  <mc:AlternateContent xmlns:mc="http://schemas.openxmlformats.org/markup-compatibility/2006">
    <mc:Choice xmlns:a14="http://schemas.microsoft.com/office/drawing/2010/main" Requires="a14">
      <xdr:oneCellAnchor>
        <xdr:from>
          <xdr:col>7</xdr:col>
          <xdr:colOff>21167</xdr:colOff>
          <xdr:row>382</xdr:row>
          <xdr:rowOff>42332</xdr:rowOff>
        </xdr:from>
        <xdr:ext cx="1562100" cy="711200"/>
        <xdr:pic>
          <xdr:nvPicPr>
            <xdr:cNvPr id="12" name="Image 11">
              <a:extLst>
                <a:ext uri="{FF2B5EF4-FFF2-40B4-BE49-F238E27FC236}">
                  <a16:creationId xmlns:a16="http://schemas.microsoft.com/office/drawing/2014/main" id="{84393E7F-23F6-1044-A86D-45E0E90F37B0}"/>
                </a:ext>
              </a:extLst>
            </xdr:cNvPr>
            <xdr:cNvPicPr>
              <a:picLocks noChangeAspect="1"/>
              <a:extLst>
                <a:ext uri="{84589F7E-364E-4C9E-8A38-B11213B215E9}">
                  <a14:cameraTool cellRange="Audit_logo_good" spid="_x0000_s14646"/>
                </a:ext>
              </a:extLst>
            </xdr:cNvPicPr>
          </xdr:nvPicPr>
          <xdr:blipFill>
            <a:blip xmlns:r="http://schemas.openxmlformats.org/officeDocument/2006/relationships" r:embed="rId9"/>
            <a:stretch>
              <a:fillRect/>
            </a:stretch>
          </xdr:blipFill>
          <xdr:spPr>
            <a:xfrm>
              <a:off x="4677834" y="73342499"/>
              <a:ext cx="1562100" cy="711200"/>
            </a:xfrm>
            <a:prstGeom prst="rect">
              <a:avLst/>
            </a:prstGeom>
          </xdr:spPr>
        </xdr:pic>
        <xdr:clientData/>
      </xdr:oneCellAnchor>
    </mc:Choice>
    <mc:Fallback/>
  </mc:AlternateContent>
  <xdr:twoCellAnchor>
    <xdr:from>
      <xdr:col>2</xdr:col>
      <xdr:colOff>116418</xdr:colOff>
      <xdr:row>365</xdr:row>
      <xdr:rowOff>99485</xdr:rowOff>
    </xdr:from>
    <xdr:to>
      <xdr:col>5</xdr:col>
      <xdr:colOff>719667</xdr:colOff>
      <xdr:row>374</xdr:row>
      <xdr:rowOff>63500</xdr:rowOff>
    </xdr:to>
    <xdr:graphicFrame macro="">
      <xdr:nvGraphicFramePr>
        <xdr:cNvPr id="13" name="Graphique 12">
          <a:extLst>
            <a:ext uri="{FF2B5EF4-FFF2-40B4-BE49-F238E27FC236}">
              <a16:creationId xmlns:a16="http://schemas.microsoft.com/office/drawing/2014/main" id="{FE8A881A-A166-10C5-5774-A4A79648D88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oneCellAnchor>
    <xdr:from>
      <xdr:col>2</xdr:col>
      <xdr:colOff>330200</xdr:colOff>
      <xdr:row>374</xdr:row>
      <xdr:rowOff>114300</xdr:rowOff>
    </xdr:from>
    <xdr:ext cx="992131" cy="217560"/>
    <xdr:sp macro="" textlink="">
      <xdr:nvSpPr>
        <xdr:cNvPr id="14" name="ZoneTexte 13">
          <a:extLst>
            <a:ext uri="{FF2B5EF4-FFF2-40B4-BE49-F238E27FC236}">
              <a16:creationId xmlns:a16="http://schemas.microsoft.com/office/drawing/2014/main" id="{102F85F0-37E9-5EF6-1499-E951C3BCD2CA}"/>
            </a:ext>
          </a:extLst>
        </xdr:cNvPr>
        <xdr:cNvSpPr txBox="1"/>
      </xdr:nvSpPr>
      <xdr:spPr>
        <a:xfrm rot="19319593">
          <a:off x="762000" y="80149700"/>
          <a:ext cx="992131"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fr-FR" sz="800"/>
            <a:t>National min. wage</a:t>
          </a:r>
        </a:p>
      </xdr:txBody>
    </xdr:sp>
    <xdr:clientData/>
  </xdr:oneCellAnchor>
  <xdr:oneCellAnchor>
    <xdr:from>
      <xdr:col>3</xdr:col>
      <xdr:colOff>143905</xdr:colOff>
      <xdr:row>374</xdr:row>
      <xdr:rowOff>76201</xdr:rowOff>
    </xdr:from>
    <xdr:ext cx="805926" cy="217560"/>
    <xdr:sp macro="" textlink="">
      <xdr:nvSpPr>
        <xdr:cNvPr id="15" name="ZoneTexte 14">
          <a:extLst>
            <a:ext uri="{FF2B5EF4-FFF2-40B4-BE49-F238E27FC236}">
              <a16:creationId xmlns:a16="http://schemas.microsoft.com/office/drawing/2014/main" id="{1D9F267C-1E78-B749-93B9-D4936BA221BF}"/>
            </a:ext>
          </a:extLst>
        </xdr:cNvPr>
        <xdr:cNvSpPr txBox="1"/>
      </xdr:nvSpPr>
      <xdr:spPr>
        <a:xfrm rot="19319593">
          <a:off x="1401205" y="80111601"/>
          <a:ext cx="805926"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fr-FR" sz="800"/>
            <a:t>Local fair wage</a:t>
          </a:r>
        </a:p>
      </xdr:txBody>
    </xdr:sp>
    <xdr:clientData/>
  </xdr:oneCellAnchor>
  <xdr:oneCellAnchor>
    <xdr:from>
      <xdr:col>4</xdr:col>
      <xdr:colOff>85843</xdr:colOff>
      <xdr:row>374</xdr:row>
      <xdr:rowOff>79057</xdr:rowOff>
    </xdr:from>
    <xdr:ext cx="1065991" cy="342786"/>
    <xdr:sp macro="" textlink="">
      <xdr:nvSpPr>
        <xdr:cNvPr id="16" name="ZoneTexte 15">
          <a:extLst>
            <a:ext uri="{FF2B5EF4-FFF2-40B4-BE49-F238E27FC236}">
              <a16:creationId xmlns:a16="http://schemas.microsoft.com/office/drawing/2014/main" id="{28F61DEE-061D-8346-BA32-F1BDC93C04C6}"/>
            </a:ext>
          </a:extLst>
        </xdr:cNvPr>
        <xdr:cNvSpPr txBox="1"/>
      </xdr:nvSpPr>
      <xdr:spPr>
        <a:xfrm rot="19319593">
          <a:off x="2168643" y="80114457"/>
          <a:ext cx="1065991"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fr-FR" sz="800"/>
            <a:t>Average</a:t>
          </a:r>
          <a:r>
            <a:rPr lang="fr-FR" sz="800" baseline="0"/>
            <a:t> wage paid to the workers</a:t>
          </a:r>
        </a:p>
      </xdr:txBody>
    </xdr:sp>
    <xdr:clientData/>
  </xdr:oneCellAnchor>
  <mc:AlternateContent xmlns:mc="http://schemas.openxmlformats.org/markup-compatibility/2006">
    <mc:Choice xmlns:a14="http://schemas.microsoft.com/office/drawing/2010/main" Requires="a14">
      <xdr:oneCellAnchor>
        <xdr:from>
          <xdr:col>7</xdr:col>
          <xdr:colOff>21167</xdr:colOff>
          <xdr:row>431</xdr:row>
          <xdr:rowOff>42332</xdr:rowOff>
        </xdr:from>
        <xdr:ext cx="1562100" cy="711200"/>
        <xdr:pic>
          <xdr:nvPicPr>
            <xdr:cNvPr id="17" name="Image 16">
              <a:extLst>
                <a:ext uri="{FF2B5EF4-FFF2-40B4-BE49-F238E27FC236}">
                  <a16:creationId xmlns:a16="http://schemas.microsoft.com/office/drawing/2014/main" id="{1ECCBD95-E74A-5D45-9E2F-CFB5CE9E9EA8}"/>
                </a:ext>
              </a:extLst>
            </xdr:cNvPr>
            <xdr:cNvPicPr>
              <a:picLocks noChangeAspect="1"/>
              <a:extLst>
                <a:ext uri="{84589F7E-364E-4C9E-8A38-B11213B215E9}">
                  <a14:cameraTool cellRange="Audit_logo_good" spid="_x0000_s14647"/>
                </a:ext>
              </a:extLst>
            </xdr:cNvPicPr>
          </xdr:nvPicPr>
          <xdr:blipFill>
            <a:blip xmlns:r="http://schemas.openxmlformats.org/officeDocument/2006/relationships" r:embed="rId11"/>
            <a:stretch>
              <a:fillRect/>
            </a:stretch>
          </xdr:blipFill>
          <xdr:spPr>
            <a:xfrm>
              <a:off x="4674087" y="81322332"/>
              <a:ext cx="1562100" cy="711200"/>
            </a:xfrm>
            <a:prstGeom prst="rect">
              <a:avLst/>
            </a:prstGeom>
          </xdr:spPr>
        </xdr:pic>
        <xdr:clientData/>
      </xdr:oneCellAnchor>
    </mc:Choice>
    <mc:Fallback/>
  </mc:AlternateContent>
  <xdr:twoCellAnchor>
    <xdr:from>
      <xdr:col>4</xdr:col>
      <xdr:colOff>483274</xdr:colOff>
      <xdr:row>57</xdr:row>
      <xdr:rowOff>112390</xdr:rowOff>
    </xdr:from>
    <xdr:to>
      <xdr:col>6</xdr:col>
      <xdr:colOff>786726</xdr:colOff>
      <xdr:row>57</xdr:row>
      <xdr:rowOff>112390</xdr:rowOff>
    </xdr:to>
    <xdr:cxnSp macro="">
      <xdr:nvCxnSpPr>
        <xdr:cNvPr id="19" name="Connecteur droit 18">
          <a:extLst>
            <a:ext uri="{FF2B5EF4-FFF2-40B4-BE49-F238E27FC236}">
              <a16:creationId xmlns:a16="http://schemas.microsoft.com/office/drawing/2014/main" id="{76FA08B6-3CBC-A49A-2727-B4B9D5633EC3}"/>
            </a:ext>
          </a:extLst>
        </xdr:cNvPr>
        <xdr:cNvCxnSpPr/>
      </xdr:nvCxnSpPr>
      <xdr:spPr>
        <a:xfrm>
          <a:off x="2551239" y="11677257"/>
          <a:ext cx="2067965" cy="0"/>
        </a:xfrm>
        <a:prstGeom prst="line">
          <a:avLst/>
        </a:prstGeom>
        <a:ln w="12700">
          <a:solidFill>
            <a:srgbClr val="114076"/>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483274</xdr:colOff>
      <xdr:row>59</xdr:row>
      <xdr:rowOff>107444</xdr:rowOff>
    </xdr:from>
    <xdr:to>
      <xdr:col>6</xdr:col>
      <xdr:colOff>786726</xdr:colOff>
      <xdr:row>59</xdr:row>
      <xdr:rowOff>107444</xdr:rowOff>
    </xdr:to>
    <xdr:cxnSp macro="">
      <xdr:nvCxnSpPr>
        <xdr:cNvPr id="20" name="Connecteur droit 19">
          <a:extLst>
            <a:ext uri="{FF2B5EF4-FFF2-40B4-BE49-F238E27FC236}">
              <a16:creationId xmlns:a16="http://schemas.microsoft.com/office/drawing/2014/main" id="{D75C31F6-80F5-44C0-1C8C-0E1B26AEDB59}"/>
            </a:ext>
          </a:extLst>
        </xdr:cNvPr>
        <xdr:cNvCxnSpPr/>
      </xdr:nvCxnSpPr>
      <xdr:spPr>
        <a:xfrm>
          <a:off x="2551239" y="12076913"/>
          <a:ext cx="2067965" cy="0"/>
        </a:xfrm>
        <a:prstGeom prst="line">
          <a:avLst/>
        </a:prstGeom>
        <a:ln w="12700">
          <a:solidFill>
            <a:srgbClr val="114076"/>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483274</xdr:colOff>
      <xdr:row>61</xdr:row>
      <xdr:rowOff>102498</xdr:rowOff>
    </xdr:from>
    <xdr:to>
      <xdr:col>6</xdr:col>
      <xdr:colOff>786726</xdr:colOff>
      <xdr:row>61</xdr:row>
      <xdr:rowOff>102498</xdr:rowOff>
    </xdr:to>
    <xdr:cxnSp macro="">
      <xdr:nvCxnSpPr>
        <xdr:cNvPr id="21" name="Connecteur droit 20">
          <a:extLst>
            <a:ext uri="{FF2B5EF4-FFF2-40B4-BE49-F238E27FC236}">
              <a16:creationId xmlns:a16="http://schemas.microsoft.com/office/drawing/2014/main" id="{ACC762AE-9BD9-EA43-6713-C8645E6520C5}"/>
            </a:ext>
          </a:extLst>
        </xdr:cNvPr>
        <xdr:cNvCxnSpPr/>
      </xdr:nvCxnSpPr>
      <xdr:spPr>
        <a:xfrm>
          <a:off x="2551239" y="12476569"/>
          <a:ext cx="2067965" cy="0"/>
        </a:xfrm>
        <a:prstGeom prst="line">
          <a:avLst/>
        </a:prstGeom>
        <a:ln w="12700">
          <a:solidFill>
            <a:srgbClr val="114076"/>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483274</xdr:colOff>
      <xdr:row>63</xdr:row>
      <xdr:rowOff>97552</xdr:rowOff>
    </xdr:from>
    <xdr:to>
      <xdr:col>6</xdr:col>
      <xdr:colOff>786726</xdr:colOff>
      <xdr:row>63</xdr:row>
      <xdr:rowOff>97552</xdr:rowOff>
    </xdr:to>
    <xdr:cxnSp macro="">
      <xdr:nvCxnSpPr>
        <xdr:cNvPr id="22" name="Connecteur droit 21">
          <a:extLst>
            <a:ext uri="{FF2B5EF4-FFF2-40B4-BE49-F238E27FC236}">
              <a16:creationId xmlns:a16="http://schemas.microsoft.com/office/drawing/2014/main" id="{3CE552C6-C799-0C2D-F45E-E26E99DE2681}"/>
            </a:ext>
          </a:extLst>
        </xdr:cNvPr>
        <xdr:cNvCxnSpPr/>
      </xdr:nvCxnSpPr>
      <xdr:spPr>
        <a:xfrm>
          <a:off x="2551239" y="12876225"/>
          <a:ext cx="2067965" cy="0"/>
        </a:xfrm>
        <a:prstGeom prst="line">
          <a:avLst/>
        </a:prstGeom>
        <a:ln w="12700">
          <a:solidFill>
            <a:srgbClr val="114076"/>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483274</xdr:colOff>
      <xdr:row>65</xdr:row>
      <xdr:rowOff>92607</xdr:rowOff>
    </xdr:from>
    <xdr:to>
      <xdr:col>6</xdr:col>
      <xdr:colOff>786726</xdr:colOff>
      <xdr:row>65</xdr:row>
      <xdr:rowOff>92607</xdr:rowOff>
    </xdr:to>
    <xdr:cxnSp macro="">
      <xdr:nvCxnSpPr>
        <xdr:cNvPr id="23" name="Connecteur droit 22">
          <a:extLst>
            <a:ext uri="{FF2B5EF4-FFF2-40B4-BE49-F238E27FC236}">
              <a16:creationId xmlns:a16="http://schemas.microsoft.com/office/drawing/2014/main" id="{4AD0D90C-419D-1DD9-6427-98FA23A2A09B}"/>
            </a:ext>
          </a:extLst>
        </xdr:cNvPr>
        <xdr:cNvCxnSpPr/>
      </xdr:nvCxnSpPr>
      <xdr:spPr>
        <a:xfrm>
          <a:off x="2551239" y="13275881"/>
          <a:ext cx="2067965" cy="0"/>
        </a:xfrm>
        <a:prstGeom prst="line">
          <a:avLst/>
        </a:prstGeom>
        <a:ln w="12700">
          <a:solidFill>
            <a:srgbClr val="114076"/>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483274</xdr:colOff>
      <xdr:row>67</xdr:row>
      <xdr:rowOff>87661</xdr:rowOff>
    </xdr:from>
    <xdr:to>
      <xdr:col>6</xdr:col>
      <xdr:colOff>786726</xdr:colOff>
      <xdr:row>67</xdr:row>
      <xdr:rowOff>87661</xdr:rowOff>
    </xdr:to>
    <xdr:cxnSp macro="">
      <xdr:nvCxnSpPr>
        <xdr:cNvPr id="24" name="Connecteur droit 23">
          <a:extLst>
            <a:ext uri="{FF2B5EF4-FFF2-40B4-BE49-F238E27FC236}">
              <a16:creationId xmlns:a16="http://schemas.microsoft.com/office/drawing/2014/main" id="{1D9D2F0B-1A7B-755F-8C9F-FA4FEE4D34E7}"/>
            </a:ext>
          </a:extLst>
        </xdr:cNvPr>
        <xdr:cNvCxnSpPr/>
      </xdr:nvCxnSpPr>
      <xdr:spPr>
        <a:xfrm>
          <a:off x="2551239" y="13675537"/>
          <a:ext cx="2067965" cy="0"/>
        </a:xfrm>
        <a:prstGeom prst="line">
          <a:avLst/>
        </a:prstGeom>
        <a:ln w="12700">
          <a:solidFill>
            <a:srgbClr val="114076"/>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483274</xdr:colOff>
      <xdr:row>69</xdr:row>
      <xdr:rowOff>82715</xdr:rowOff>
    </xdr:from>
    <xdr:to>
      <xdr:col>6</xdr:col>
      <xdr:colOff>786726</xdr:colOff>
      <xdr:row>69</xdr:row>
      <xdr:rowOff>82715</xdr:rowOff>
    </xdr:to>
    <xdr:cxnSp macro="">
      <xdr:nvCxnSpPr>
        <xdr:cNvPr id="25" name="Connecteur droit 24">
          <a:extLst>
            <a:ext uri="{FF2B5EF4-FFF2-40B4-BE49-F238E27FC236}">
              <a16:creationId xmlns:a16="http://schemas.microsoft.com/office/drawing/2014/main" id="{6DC2B5A8-3793-4DC7-B370-8C29BC569D1F}"/>
            </a:ext>
          </a:extLst>
        </xdr:cNvPr>
        <xdr:cNvCxnSpPr/>
      </xdr:nvCxnSpPr>
      <xdr:spPr>
        <a:xfrm>
          <a:off x="2551239" y="14075193"/>
          <a:ext cx="2067965" cy="0"/>
        </a:xfrm>
        <a:prstGeom prst="line">
          <a:avLst/>
        </a:prstGeom>
        <a:ln w="12700">
          <a:solidFill>
            <a:srgbClr val="114076"/>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483274</xdr:colOff>
      <xdr:row>71</xdr:row>
      <xdr:rowOff>77769</xdr:rowOff>
    </xdr:from>
    <xdr:to>
      <xdr:col>6</xdr:col>
      <xdr:colOff>786726</xdr:colOff>
      <xdr:row>71</xdr:row>
      <xdr:rowOff>77769</xdr:rowOff>
    </xdr:to>
    <xdr:cxnSp macro="">
      <xdr:nvCxnSpPr>
        <xdr:cNvPr id="26" name="Connecteur droit 25">
          <a:extLst>
            <a:ext uri="{FF2B5EF4-FFF2-40B4-BE49-F238E27FC236}">
              <a16:creationId xmlns:a16="http://schemas.microsoft.com/office/drawing/2014/main" id="{41CD1CB3-D290-4DE5-5EEF-61AC73987274}"/>
            </a:ext>
          </a:extLst>
        </xdr:cNvPr>
        <xdr:cNvCxnSpPr/>
      </xdr:nvCxnSpPr>
      <xdr:spPr>
        <a:xfrm>
          <a:off x="2551239" y="14474849"/>
          <a:ext cx="2067965" cy="0"/>
        </a:xfrm>
        <a:prstGeom prst="line">
          <a:avLst/>
        </a:prstGeom>
        <a:ln w="12700">
          <a:solidFill>
            <a:srgbClr val="114076"/>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wsDr>
</file>

<file path=xl/persons/person.xml><?xml version="1.0" encoding="utf-8"?>
<personList xmlns="http://schemas.microsoft.com/office/spreadsheetml/2018/threadedcomments" xmlns:x="http://schemas.openxmlformats.org/spreadsheetml/2006/main">
  <person displayName="Olivier Dubourdieu" id="{8BB4F67C-6617-7E4C-9343-B751ED07315D}" userId="S::olivier.dubourdieu@responsible-mica-initiative.com::579394f7-a43d-49af-bab0-c6d48d848659"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872762C-0F22-064C-9F3C-2A13D724EA7A}" name="Tableau2" displayName="Tableau2" ref="C10:U430" totalsRowShown="0" headerRowDxfId="98" dataDxfId="97">
  <autoFilter ref="C10:U430" xr:uid="{F872762C-0F22-064C-9F3C-2A13D724EA7A}"/>
  <tableColumns count="19">
    <tableColumn id="1" xr3:uid="{AB020B07-8C3F-A246-917F-869FB48A6A13}" name="RMI code" dataDxfId="96"/>
    <tableColumn id="17" xr3:uid="{0DF27C76-CFFF-3241-8817-7699897879FC}" name="Standard code" dataDxfId="95"/>
    <tableColumn id="2" xr3:uid="{11D9052E-C285-0F4E-8331-D7A3B9A61831}" name="Criteria category" dataDxfId="94"/>
    <tableColumn id="3" xr3:uid="{38522398-08D4-DA4A-8D03-667AF974F8DC}" name="Sub-category" dataDxfId="93"/>
    <tableColumn id="4" xr3:uid="{21112AD7-66C2-4E46-B6A8-E8EEB64E8518}" name="Description" dataDxfId="92"/>
    <tableColumn id="5" xr3:uid="{CCE7205B-AC20-974A-8D8A-83A90BD09FF4}" name="Auditor Guidance" dataDxfId="91"/>
    <tableColumn id="19" xr3:uid="{5FC92BCE-F30F-4635-9066-ECB99DF96793}" name="Renewal Frequency/NOC License &amp; other statutory compliance" dataDxfId="90"/>
    <tableColumn id="18" xr3:uid="{0AAF4A09-6001-4374-892A-3053D07633D5}" name="Permissible Limit_x000a_(figure + unit)" dataDxfId="89"/>
    <tableColumn id="6" xr3:uid="{803BB714-1EDF-004F-83E4-2D2628DFA889}" name="Categorization" dataDxfId="88"/>
    <tableColumn id="16" xr3:uid="{9149E69A-1C47-5B43-A50E-03CF46542FB4}" name="Audit outcome_x000a_In case of &quot;N/A&quot;, please state why in Comments" dataDxfId="87"/>
    <tableColumn id="11" xr3:uid="{9A507D16-36CC-0C49-BA83-243DB5B88DDF}" name="Document" dataDxfId="86"/>
    <tableColumn id="13" xr3:uid="{CD18B9A4-F9B4-F04A-BAA4-255C847351DB}" name=" Facility Tour" dataDxfId="85"/>
    <tableColumn id="14" xr3:uid="{34800887-B9F7-F345-8559-6CF416999ADB}" name=" Worker Interview" dataDxfId="84"/>
    <tableColumn id="15" xr3:uid="{46528002-0BBF-6743-8DC2-B670EC5C6F47}" name=" Management Interview" dataDxfId="83"/>
    <tableColumn id="7" xr3:uid="{2BD9CCC4-8A25-4F46-8B53-A9B24887DFC1}" name="Comment" dataDxfId="82"/>
    <tableColumn id="8" xr3:uid="{7EBA888B-5C54-BB4A-8806-93EEA00AB06D}" name="Corrective Action(s) - CA" dataDxfId="81"/>
    <tableColumn id="9" xr3:uid="{E5B5F35E-A701-234E-A52C-C2FF7CF7B24D}" name="Timeframe to implement corrective action(s)" dataDxfId="80"/>
    <tableColumn id="10" xr3:uid="{25A6BE6C-0C33-1F41-AB28-81C7C53CFE4A}" name="Remarks of management on gaps " dataDxfId="79"/>
    <tableColumn id="12" xr3:uid="{B1DBC02C-2885-D24F-AD22-0897E3BA1FDF}" name="Current status" dataDxfId="78"/>
  </tableColumns>
  <tableStyleInfo name="TableStyleLight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DD47C0C8-5EB9-1147-A7DD-28944F94EA94}" name="Tableau510" displayName="Tableau510" ref="D36:J41" totalsRowShown="0" headerRowDxfId="17" dataDxfId="16">
  <autoFilter ref="D36:J41" xr:uid="{DD47C0C8-5EB9-1147-A7DD-28944F94EA94}"/>
  <tableColumns count="7">
    <tableColumn id="1" xr3:uid="{0AE86C57-3FBC-874C-A176-3F6B9C9813F3}" name="Category" dataDxfId="15"/>
    <tableColumn id="2" xr3:uid="{5C4A6630-5BE1-5849-B826-B676F498EE24}" name="ZT" dataDxfId="14">
      <calculatedColumnFormula>IFERROR(COUNTIFS('Audit grid'!$E:$E,'CAP follow up'!$D37,'Audit grid'!$K:$K,'CAP follow up'!E$36,'Audit grid'!$U:$U,$D$35),"N/A")</calculatedColumnFormula>
    </tableColumn>
    <tableColumn id="3" xr3:uid="{79D25211-4EFA-0E47-AF2F-A3DDA98172FA}" name="Major" dataDxfId="13">
      <calculatedColumnFormula>IFERROR(COUNTIFS('Audit grid'!$E:$E,'CAP follow up'!$D37,'Audit grid'!$K:$K,'CAP follow up'!F$36,'Audit grid'!$U:$U,$D$35),"N/A")</calculatedColumnFormula>
    </tableColumn>
    <tableColumn id="4" xr3:uid="{AAF4B2B3-E841-8643-A7CF-28725D624DEF}" name="Minor" dataDxfId="12">
      <calculatedColumnFormula>IFERROR(COUNTIFS('Audit grid'!$E:$E,'CAP follow up'!$D37,'Audit grid'!$K:$K,'CAP follow up'!G$36,'Audit grid'!$U:$U,$D$35),"N/A")</calculatedColumnFormula>
    </tableColumn>
    <tableColumn id="5" xr3:uid="{6FA8EFF1-6BB8-7A42-A7C2-0ED5114EDA29}" name="Colonne1" dataDxfId="11">
      <calculatedColumnFormula>IFERROR(COUNTIFS('Audit grid'!$E:$E,'CAP follow up'!$D37,'Audit grid'!$K:$K,'CAP follow up'!E$36,'Audit grid'!$U:$U,$D$35,'Audit grid'!$S:$S,"&lt;"&amp;TODAY()),"N/A")</calculatedColumnFormula>
    </tableColumn>
    <tableColumn id="6" xr3:uid="{DFA3156B-CDCF-E341-942B-92E005091639}" name="Colonne2" dataDxfId="10">
      <calculatedColumnFormula>IFERROR(COUNTIFS('Audit grid'!$E:$E,'CAP follow up'!$D37,'Audit grid'!$K:$K,'CAP follow up'!F$36,'Audit grid'!$U:$U,$D$35,'Audit grid'!$S:$S,"&lt;"&amp;TODAY()),"N/A")</calculatedColumnFormula>
    </tableColumn>
    <tableColumn id="7" xr3:uid="{2090483D-6DFE-3040-A0A2-A0E07851395B}" name="Colonne3" dataDxfId="9">
      <calculatedColumnFormula>IFERROR(COUNTIFS('Audit grid'!$E:$E,'CAP follow up'!$D37,'Audit grid'!$K:$K,'CAP follow up'!G$36,'Audit grid'!$U:$U,$D$35,'Audit grid'!$S:$S,"&lt;"&amp;TODAY()),"N/A")</calculatedColumnFormula>
    </tableColumn>
  </tableColumns>
  <tableStyleInfo name="TableStyleLight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7FFED113-A831-4440-9AA4-F1A03C2568B8}" name="Tableau1" displayName="Tableau1" ref="D12:G17" totalsRowShown="0" headerRowDxfId="74" dataDxfId="73">
  <autoFilter ref="D12:G17" xr:uid="{7FFED113-A831-4440-9AA4-F1A03C2568B8}">
    <filterColumn colId="0" hiddenButton="1"/>
    <filterColumn colId="1" hiddenButton="1"/>
    <filterColumn colId="2" hiddenButton="1"/>
    <filterColumn colId="3" hiddenButton="1"/>
  </autoFilter>
  <tableColumns count="4">
    <tableColumn id="1" xr3:uid="{D385B5E6-8BE0-024F-9EE0-F742A6CB123A}" name="Category" dataDxfId="72"/>
    <tableColumn id="5" xr3:uid="{7745BD05-379E-3640-9EFD-57A02FCFD2C4}" name="ZT" dataDxfId="71">
      <calculatedColumnFormula>IFERROR(COUNTIFS('Audit grid'!$E:$E,'Audit outcomes'!$D13,'Audit grid'!$K:$K,'Audit outcomes'!E$12),"N/A")</calculatedColumnFormula>
    </tableColumn>
    <tableColumn id="6" xr3:uid="{43FED0F7-DFCF-E34E-8ED6-500137390608}" name="Major" dataDxfId="70">
      <calculatedColumnFormula>IFERROR(COUNTIFS('Audit grid'!$E:$E,'Audit outcomes'!$D13,'Audit grid'!$K:$K,'Audit outcomes'!F$12),"N/A")</calculatedColumnFormula>
    </tableColumn>
    <tableColumn id="7" xr3:uid="{7E231855-4963-5845-82CF-42096D01F1D9}" name="Minor" dataDxfId="69">
      <calculatedColumnFormula>IFERROR(COUNTIFS('Audit grid'!$E:$E,'Audit outcomes'!$D13,'Audit grid'!$K:$K,'Audit outcomes'!G$12),"N/A")</calculatedColumnFormula>
    </tableColumn>
  </tableColumns>
  <tableStyleInfo name="TableStyleLight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DCAE689F-9DA1-0242-B202-DDC0997B73CC}" name="Tableau3" displayName="Tableau3" ref="D20:G25" totalsRowShown="0" headerRowDxfId="68" dataDxfId="67">
  <autoFilter ref="D20:G25" xr:uid="{DCAE689F-9DA1-0242-B202-DDC0997B73CC}"/>
  <tableColumns count="4">
    <tableColumn id="1" xr3:uid="{8A8ECD8C-B663-074F-8F49-57F00F51EF2F}" name="Category" dataDxfId="66"/>
    <tableColumn id="2" xr3:uid="{7EBC5AF7-C762-774D-9F14-50E741052663}" name="ZT" dataDxfId="65">
      <calculatedColumnFormula>IFERROR(COUNTIFS('Audit grid'!$E:$E,'Audit outcomes'!$D21,'Audit grid'!$K:$K,'Audit outcomes'!E$20,'Audit grid'!$L:$L,$D$19),"N/A")</calculatedColumnFormula>
    </tableColumn>
    <tableColumn id="3" xr3:uid="{18BA549B-5903-E14A-B135-5CA8F9CA1050}" name="Major" dataDxfId="64">
      <calculatedColumnFormula>IFERROR(COUNTIFS('Audit grid'!$E:$E,'Audit outcomes'!$D21,'Audit grid'!$K:$K,'Audit outcomes'!F$20,'Audit grid'!$L:$L,$D$19),"N/A")</calculatedColumnFormula>
    </tableColumn>
    <tableColumn id="4" xr3:uid="{699205B3-4BD3-0D4D-9B60-34308383A386}" name="Minor" dataDxfId="63">
      <calculatedColumnFormula>IFERROR(COUNTIFS('Audit grid'!$E:$E,'Audit outcomes'!$D21,'Audit grid'!$K:$K,'Audit outcomes'!G$20,'Audit grid'!$L:$L,$D$19),"N/A")</calculatedColumnFormula>
    </tableColumn>
  </tableColumns>
  <tableStyleInfo name="TableStyleLight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2E1D3DD6-B82B-2D42-9FA8-453333B9122E}" name="Tableau4" displayName="Tableau4" ref="D28:G33" totalsRowShown="0" headerRowDxfId="62" dataDxfId="61">
  <autoFilter ref="D28:G33" xr:uid="{2E1D3DD6-B82B-2D42-9FA8-453333B9122E}"/>
  <tableColumns count="4">
    <tableColumn id="1" xr3:uid="{D2C9F2A6-B380-5940-8445-9E9BE5CC5F03}" name="Category" dataDxfId="60"/>
    <tableColumn id="2" xr3:uid="{6B4F6DBC-6068-B542-8860-6F6A4E9D972D}" name="ZT" dataDxfId="59">
      <calculatedColumnFormula>IFERROR(COUNTIFS('Audit grid'!$E:$E,'Audit outcomes'!$D29,'Audit grid'!$K:$K,'Audit outcomes'!E$28,'Audit grid'!$L:$L,$D$27),"N/A")</calculatedColumnFormula>
    </tableColumn>
    <tableColumn id="3" xr3:uid="{D1B78844-FB06-0349-9552-B775DDA02E32}" name="Major" dataDxfId="58">
      <calculatedColumnFormula>IFERROR(COUNTIFS('Audit grid'!$E:$E,'Audit outcomes'!$D29,'Audit grid'!$K:$K,'Audit outcomes'!F$28,'Audit grid'!$L:$L,$D$27),"N/A")</calculatedColumnFormula>
    </tableColumn>
    <tableColumn id="4" xr3:uid="{525D09BB-3FAC-A947-9383-E598D7D3642D}" name="Minor" dataDxfId="57">
      <calculatedColumnFormula>IFERROR(COUNTIFS('Audit grid'!$E:$E,'Audit outcomes'!$D29,'Audit grid'!$K:$K,'Audit outcomes'!G$28,'Audit grid'!$L:$L,$D$27),"N/A")</calculatedColumnFormula>
    </tableColumn>
  </tableColumns>
  <tableStyleInfo name="TableStyleLight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C67E0D1B-3D5C-3A40-86D5-B814A7FB32E3}" name="Tableau5" displayName="Tableau5" ref="D36:G41" totalsRowShown="0" headerRowDxfId="56" dataDxfId="55">
  <autoFilter ref="D36:G41" xr:uid="{C67E0D1B-3D5C-3A40-86D5-B814A7FB32E3}"/>
  <tableColumns count="4">
    <tableColumn id="1" xr3:uid="{26263A7F-9435-C24D-A4F3-418C637BACEE}" name="Category" dataDxfId="54"/>
    <tableColumn id="2" xr3:uid="{3BD5B4CB-64D9-1E41-8BE5-EA6EEAF3A8D4}" name="ZT" dataDxfId="53">
      <calculatedColumnFormula>IFERROR(COUNTIFS('Audit grid'!$E:$E,'Audit outcomes'!$D37,'Audit grid'!$K:$K,'Audit outcomes'!E$36,'Audit grid'!$L:$L,$D$35),"N/A")</calculatedColumnFormula>
    </tableColumn>
    <tableColumn id="3" xr3:uid="{E9E65A39-B921-4545-AD27-AC3960ED0C22}" name="Major" dataDxfId="52">
      <calculatedColumnFormula>IFERROR(COUNTIFS('Audit grid'!$E:$E,'Audit outcomes'!$D37,'Audit grid'!$K:$K,'Audit outcomes'!F$36,'Audit grid'!$L:$L,$D$35),"N/A")</calculatedColumnFormula>
    </tableColumn>
    <tableColumn id="4" xr3:uid="{B3247493-E0CA-8246-BC0F-FFD875EB5963}" name="Minor" dataDxfId="51">
      <calculatedColumnFormula>IFERROR(COUNTIFS('Audit grid'!$E:$E,'Audit outcomes'!$D37,'Audit grid'!$K:$K,'Audit outcomes'!G$36,'Audit grid'!$L:$L,$D$35),"N/A")</calculatedColumnFormula>
    </tableColumn>
  </tableColumns>
  <tableStyleInfo name="TableStyleLight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501B8D38-2D57-8348-93B0-978DC3A23D51}" name="Tableau511" displayName="Tableau511" ref="D44:G49" totalsRowShown="0" headerRowDxfId="50" dataDxfId="49">
  <autoFilter ref="D44:G49" xr:uid="{501B8D38-2D57-8348-93B0-978DC3A23D51}"/>
  <tableColumns count="4">
    <tableColumn id="1" xr3:uid="{6B053CEB-3149-0C4F-8823-501970AC01F0}" name="Category" dataDxfId="48"/>
    <tableColumn id="2" xr3:uid="{FE9AD984-E92C-834D-9CD1-9AE27237B951}" name="ZT" dataDxfId="47">
      <calculatedColumnFormula>IFERROR(COUNTIFS('Audit grid'!$E:$E,'Audit outcomes'!$D45,'Audit grid'!$K:$K,'Audit outcomes'!E$44,'Audit grid'!$L:$L,$D$43),"N/A")</calculatedColumnFormula>
    </tableColumn>
    <tableColumn id="3" xr3:uid="{6D63D2B6-41B2-4F42-8A4E-EAC3530BF99F}" name="Major" dataDxfId="46">
      <calculatedColumnFormula>IFERROR(COUNTIFS('Audit grid'!$E:$E,'Audit outcomes'!$D45,'Audit grid'!$K:$K,'Audit outcomes'!F$44,'Audit grid'!$L:$L,$D$43),"N/A")</calculatedColumnFormula>
    </tableColumn>
    <tableColumn id="4" xr3:uid="{7584ACC7-72E4-D94E-AD2C-814FF716CE08}" name="Minor" dataDxfId="45">
      <calculatedColumnFormula>IFERROR(COUNTIFS('Audit grid'!$E:$E,'Audit outcomes'!$D45,'Audit grid'!$K:$K,'Audit outcomes'!G$44,'Audit grid'!$L:$L,$D$43),"N/A")</calculatedColumnFormula>
    </tableColumn>
  </tableColumns>
  <tableStyleInfo name="TableStyleLight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A5C5E5A-4448-D44F-81CA-E254E942C32A}" name="Tableau17" displayName="Tableau17" ref="D12:G17" totalsRowShown="0" headerRowDxfId="38" dataDxfId="37">
  <autoFilter ref="D12:G17" xr:uid="{0A5C5E5A-4448-D44F-81CA-E254E942C32A}"/>
  <tableColumns count="4">
    <tableColumn id="1" xr3:uid="{A1F12F06-3632-4947-8D24-79D5AC0DADAF}" name="Category" dataDxfId="36"/>
    <tableColumn id="5" xr3:uid="{9BF7E34C-AF87-EA43-A1D2-535C2F2F79D6}" name="ZT" dataDxfId="35">
      <calculatedColumnFormula>SUM('Audit outcomes'!E29,'Audit outcomes'!E37)</calculatedColumnFormula>
    </tableColumn>
    <tableColumn id="6" xr3:uid="{8A3CC50C-B89A-F341-A7C3-87C0174DBF62}" name="Major" dataDxfId="34">
      <calculatedColumnFormula>SUM('Audit outcomes'!F29,'Audit outcomes'!F37)</calculatedColumnFormula>
    </tableColumn>
    <tableColumn id="7" xr3:uid="{0B595BCF-0538-8949-92DC-643C05533594}" name="Minor" dataDxfId="33">
      <calculatedColumnFormula>SUM('Audit outcomes'!G29,'Audit outcomes'!G37)</calculatedColumnFormula>
    </tableColumn>
  </tableColumns>
  <tableStyleInfo name="TableStyleLight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B47F5068-BD72-734F-9C73-14B04B5D6F37}" name="Tableau38" displayName="Tableau38" ref="D20:G25" totalsRowShown="0" headerRowDxfId="32" dataDxfId="31">
  <autoFilter ref="D20:G25" xr:uid="{B47F5068-BD72-734F-9C73-14B04B5D6F37}"/>
  <tableColumns count="4">
    <tableColumn id="1" xr3:uid="{6F20C8C8-90BA-4E42-98A3-321F215BA00C}" name="Category" dataDxfId="30"/>
    <tableColumn id="2" xr3:uid="{2C87149A-8BE4-BF4E-BBBA-F5E2A4B1C667}" name="ZT" dataDxfId="29">
      <calculatedColumnFormula>IFERROR(COUNTIFS('Audit grid'!$E:$E,'CAP follow up'!$D21,'Audit grid'!$K:$K,'CAP follow up'!E$20,'Audit grid'!$U:$U,$D$19),"N/A")</calculatedColumnFormula>
    </tableColumn>
    <tableColumn id="3" xr3:uid="{735BF823-937C-4C41-9FAD-F154A275323F}" name="Major" dataDxfId="28">
      <calculatedColumnFormula>IFERROR(COUNTIFS('Audit grid'!$E:$E,'CAP follow up'!$D21,'Audit grid'!$K:$K,'CAP follow up'!F$20,'Audit grid'!$U:$U,$D$19),"N/A")</calculatedColumnFormula>
    </tableColumn>
    <tableColumn id="4" xr3:uid="{B936E4B5-D16B-1B4A-8DE8-FEC8B534D826}" name="Minor" dataDxfId="27">
      <calculatedColumnFormula>IFERROR(COUNTIFS('Audit grid'!$E:$E,'CAP follow up'!$D21,'Audit grid'!$K:$K,'CAP follow up'!G$20,'Audit grid'!$U:$U,$D$19),"N/A")</calculatedColumnFormula>
    </tableColumn>
  </tableColumns>
  <tableStyleInfo name="TableStyleLight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E74F3998-D520-A047-B315-6E7B87E49430}" name="Tableau49" displayName="Tableau49" ref="D28:J33" totalsRowShown="0" headerRowDxfId="26" dataDxfId="25">
  <autoFilter ref="D28:J33" xr:uid="{E74F3998-D520-A047-B315-6E7B87E49430}"/>
  <tableColumns count="7">
    <tableColumn id="1" xr3:uid="{9AC3B76C-8570-124B-9814-BB1D0E9655F0}" name="Category" dataDxfId="24"/>
    <tableColumn id="2" xr3:uid="{F50E83D4-071A-B14A-8C24-F3F473190138}" name="ZT" dataDxfId="23">
      <calculatedColumnFormula>IFERROR(COUNTIFS('Audit grid'!$E:$E,'CAP follow up'!$D29,'Audit grid'!$K:$K,'CAP follow up'!E$28,'Audit grid'!$U:$U,$D$27),"N/A")</calculatedColumnFormula>
    </tableColumn>
    <tableColumn id="3" xr3:uid="{18DBA8DF-4425-D241-8542-3F799F1C91FD}" name="Major" dataDxfId="22">
      <calculatedColumnFormula>IFERROR(COUNTIFS('Audit grid'!$E:$E,'CAP follow up'!$D29,'Audit grid'!$K:$K,'CAP follow up'!F$28,'Audit grid'!$U:$U,$D$27),"N/A")</calculatedColumnFormula>
    </tableColumn>
    <tableColumn id="4" xr3:uid="{98B7E029-3686-CE42-9AA2-9F7F6A433168}" name="Minor" dataDxfId="21">
      <calculatedColumnFormula>IFERROR(COUNTIFS('Audit grid'!$E:$E,'CAP follow up'!$D29,'Audit grid'!$K:$K,'CAP follow up'!G$28,'Audit grid'!$U:$U,$D$27),"N/A")</calculatedColumnFormula>
    </tableColumn>
    <tableColumn id="5" xr3:uid="{1BBC4E42-3980-444E-8217-5FDE16D95524}" name="Colonne1" dataDxfId="20">
      <calculatedColumnFormula>IFERROR(COUNTIFS('Audit grid'!$E:$E,'CAP follow up'!$D29,'Audit grid'!$K:$K,'CAP follow up'!E$28,'Audit grid'!$U:$U,$D$27,'Audit grid'!$S:$S,"&lt;"&amp;TODAY()),"N/A")</calculatedColumnFormula>
    </tableColumn>
    <tableColumn id="6" xr3:uid="{A029D1A4-7B0D-1749-ACC8-AFD3AB3198A1}" name="Colonne2" dataDxfId="19">
      <calculatedColumnFormula>IFERROR(COUNTIFS('Audit grid'!$E:$E,'CAP follow up'!$D29,'Audit grid'!$K:$K,'CAP follow up'!F$28,'Audit grid'!$U:$U,$D$27,'Audit grid'!$S:$S,"&lt;"&amp;TODAY()),"N/A")</calculatedColumnFormula>
    </tableColumn>
    <tableColumn id="7" xr3:uid="{61408954-EF76-6B43-82E0-B612CC4C7E94}" name="Colonne3" dataDxfId="18">
      <calculatedColumnFormula>IFERROR(COUNTIFS('Audit grid'!$E:$E,'CAP follow up'!$D29,'Audit grid'!$K:$K,'CAP follow up'!G$28,'Audit grid'!$U:$U,$D$27,'Audit grid'!$S:$S,"&lt;"&amp;TODAY()),"N/A")</calculatedColumnFormula>
    </tableColumn>
  </tableColumns>
  <tableStyleInfo name="TableStyleLight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C178" dT="2024-06-13T14:40:09.44" personId="{8BB4F67C-6617-7E4C-9343-B751ED07315D}" id="{6659003E-3DAC-3E4F-BC1A-29050687F555}">
    <text>Nothing to add here, automatically filled in from "audit details" worksheet</text>
  </threadedComment>
  <threadedComment ref="C201" dT="2024-06-13T14:40:40.86" personId="{8BB4F67C-6617-7E4C-9343-B751ED07315D}" id="{2FF9C235-9C4B-1043-BE2B-4F23D214E6BA}">
    <text>Nothing to add here. The cell is automatically filled in from the Findings Summary worksheet.</text>
  </threadedComment>
  <threadedComment ref="C211" dT="2024-06-13T14:40:46.20" personId="{8BB4F67C-6617-7E4C-9343-B751ED07315D}" id="{A3F2592D-F973-D649-BA61-9F8DA7A85709}">
    <text>Nothing to add here. The cell is automatically filled in from the Findings Summary worksheet.</text>
  </threadedComment>
  <threadedComment ref="C217" dT="2024-06-13T14:40:51.65" personId="{8BB4F67C-6617-7E4C-9343-B751ED07315D}" id="{0918EDFB-655C-314E-8201-A9A33DF0902E}">
    <text>Nothing to add here. The cell is automatically filled in from the Findings Summary worksheet.</text>
  </threadedComment>
  <threadedComment ref="C223" dT="2024-06-13T14:40:56.90" personId="{8BB4F67C-6617-7E4C-9343-B751ED07315D}" id="{7C285356-AB62-6F48-B792-E0AEFA7E2DCF}">
    <text>Nothing to add here. The cell is automatically filled in from the Findings Summary worksheet.</text>
  </threadedComment>
  <threadedComment ref="C229" dT="2024-06-13T14:41:00.83" personId="{8BB4F67C-6617-7E4C-9343-B751ED07315D}" id="{FE1959FE-4954-644A-B97E-DF1945033F37}">
    <text>Nothing to add here. The cell is automatically filled in from the Findings Summary worksheet.</text>
  </threadedComment>
  <threadedComment ref="C235" dT="2024-06-13T14:41:06.07" personId="{8BB4F67C-6617-7E4C-9343-B751ED07315D}" id="{4D4344AE-5091-5945-BA05-8FA32EB9A6CF}">
    <text>Nothing to add here. The cell is automatically filled in from the Findings Summary worksheet.</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table" Target="../tables/table1.xml"/></Relationships>
</file>

<file path=xl/worksheets/_rels/sheet5.xml.rels><?xml version="1.0" encoding="UTF-8" standalone="yes"?>
<Relationships xmlns="http://schemas.openxmlformats.org/package/2006/relationships"><Relationship Id="rId8" Type="http://schemas.openxmlformats.org/officeDocument/2006/relationships/table" Target="../tables/table6.xml"/><Relationship Id="rId3" Type="http://schemas.openxmlformats.org/officeDocument/2006/relationships/vmlDrawing" Target="../drawings/vmlDrawing5.vml"/><Relationship Id="rId7" Type="http://schemas.openxmlformats.org/officeDocument/2006/relationships/table" Target="../tables/table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4.xml"/><Relationship Id="rId5" Type="http://schemas.openxmlformats.org/officeDocument/2006/relationships/table" Target="../tables/table3.xml"/><Relationship Id="rId4" Type="http://schemas.openxmlformats.org/officeDocument/2006/relationships/table" Target="../tables/table2.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7" Type="http://schemas.openxmlformats.org/officeDocument/2006/relationships/table" Target="../tables/table10.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9.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7.vml"/><Relationship Id="rId1" Type="http://schemas.openxmlformats.org/officeDocument/2006/relationships/drawing" Target="../drawings/drawing7.xml"/><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8649E3-46E7-2B40-A759-186A5D2D340F}">
  <dimension ref="B1:S49"/>
  <sheetViews>
    <sheetView showGridLines="0" tabSelected="1" view="pageBreakPreview" topLeftCell="A21" zoomScaleNormal="100" zoomScaleSheetLayoutView="100" workbookViewId="0">
      <selection activeCell="C49" sqref="C49"/>
    </sheetView>
  </sheetViews>
  <sheetFormatPr defaultColWidth="10.875" defaultRowHeight="15.95"/>
  <cols>
    <col min="1" max="2" width="1.625" style="1" customWidth="1"/>
    <col min="3" max="4" width="10.875" style="1"/>
    <col min="5" max="5" width="12.375" style="1" bestFit="1" customWidth="1"/>
    <col min="6" max="18" width="10.875" style="1"/>
    <col min="19" max="20" width="1.625" style="1" customWidth="1"/>
    <col min="21" max="23" width="12.875" style="1" customWidth="1"/>
    <col min="24" max="16384" width="10.875" style="1"/>
  </cols>
  <sheetData>
    <row r="1" spans="2:19" ht="12.95" customHeight="1" thickBot="1"/>
    <row r="2" spans="2:19" ht="30.95" customHeight="1">
      <c r="B2" s="2" t="s">
        <v>0</v>
      </c>
      <c r="C2" s="3"/>
      <c r="D2" s="3"/>
      <c r="E2" s="3"/>
      <c r="F2" s="3"/>
      <c r="G2" s="260" t="s">
        <v>1</v>
      </c>
      <c r="H2" s="261"/>
      <c r="I2" s="261"/>
      <c r="J2" s="261"/>
      <c r="K2" s="261"/>
      <c r="L2" s="261"/>
      <c r="M2" s="261"/>
      <c r="N2" s="261"/>
      <c r="O2" s="264"/>
      <c r="P2" s="264"/>
      <c r="Q2" s="264"/>
      <c r="R2" s="264"/>
      <c r="S2" s="265"/>
    </row>
    <row r="3" spans="2:19" ht="15.95" customHeight="1">
      <c r="B3" s="4"/>
      <c r="C3" s="5"/>
      <c r="D3" s="5"/>
      <c r="E3" s="5"/>
      <c r="F3" s="5"/>
      <c r="G3" s="262"/>
      <c r="H3" s="262"/>
      <c r="I3" s="262"/>
      <c r="J3" s="262"/>
      <c r="K3" s="262"/>
      <c r="L3" s="262"/>
      <c r="M3" s="262"/>
      <c r="N3" s="262"/>
      <c r="O3" s="266"/>
      <c r="P3" s="266"/>
      <c r="Q3" s="266"/>
      <c r="R3" s="266"/>
      <c r="S3" s="267"/>
    </row>
    <row r="4" spans="2:19" ht="15.95" customHeight="1">
      <c r="B4" s="4"/>
      <c r="C4" s="5"/>
      <c r="D4" s="5"/>
      <c r="E4" s="5"/>
      <c r="F4" s="5"/>
      <c r="G4" s="262"/>
      <c r="H4" s="262"/>
      <c r="I4" s="262"/>
      <c r="J4" s="262"/>
      <c r="K4" s="262"/>
      <c r="L4" s="262"/>
      <c r="M4" s="262"/>
      <c r="N4" s="262"/>
      <c r="O4" s="266"/>
      <c r="P4" s="266"/>
      <c r="Q4" s="266"/>
      <c r="R4" s="266"/>
      <c r="S4" s="267"/>
    </row>
    <row r="5" spans="2:19" ht="15.95" customHeight="1">
      <c r="B5" s="4"/>
      <c r="C5" s="5"/>
      <c r="D5" s="5"/>
      <c r="E5" s="5"/>
      <c r="F5" s="5"/>
      <c r="G5" s="262"/>
      <c r="H5" s="262"/>
      <c r="I5" s="262"/>
      <c r="J5" s="262"/>
      <c r="K5" s="262"/>
      <c r="L5" s="262"/>
      <c r="M5" s="262"/>
      <c r="N5" s="262"/>
      <c r="O5" s="266"/>
      <c r="P5" s="266"/>
      <c r="Q5" s="266"/>
      <c r="R5" s="266"/>
      <c r="S5" s="267"/>
    </row>
    <row r="6" spans="2:19" ht="17.100000000000001" customHeight="1" thickBot="1">
      <c r="B6" s="6"/>
      <c r="C6" s="7"/>
      <c r="D6" s="7"/>
      <c r="E6" s="7"/>
      <c r="F6" s="7"/>
      <c r="G6" s="263"/>
      <c r="H6" s="263"/>
      <c r="I6" s="263"/>
      <c r="J6" s="263"/>
      <c r="K6" s="263"/>
      <c r="L6" s="263"/>
      <c r="M6" s="263"/>
      <c r="N6" s="263"/>
      <c r="O6" s="268"/>
      <c r="P6" s="268"/>
      <c r="Q6" s="268"/>
      <c r="R6" s="268"/>
      <c r="S6" s="269"/>
    </row>
    <row r="7" spans="2:19" ht="18" customHeight="1">
      <c r="C7" s="8"/>
      <c r="D7" s="8"/>
      <c r="E7" s="8"/>
      <c r="F7" s="8"/>
      <c r="G7" s="8"/>
      <c r="H7" s="8"/>
      <c r="I7" s="8"/>
      <c r="J7" s="8"/>
      <c r="K7" s="5"/>
      <c r="L7" s="8"/>
      <c r="M7" s="8"/>
      <c r="N7" s="8"/>
      <c r="O7" s="8"/>
      <c r="P7" s="8"/>
      <c r="Q7" s="8"/>
      <c r="R7" s="8"/>
    </row>
    <row r="8" spans="2:19" ht="18">
      <c r="C8" s="9" t="s">
        <v>2</v>
      </c>
    </row>
    <row r="9" spans="2:19" ht="9.9499999999999993" customHeight="1">
      <c r="B9" s="10"/>
      <c r="C9" s="11"/>
      <c r="D9" s="12"/>
      <c r="E9" s="12"/>
      <c r="F9" s="12"/>
      <c r="G9" s="12"/>
      <c r="H9" s="12"/>
      <c r="I9" s="12"/>
      <c r="J9" s="12"/>
      <c r="K9" s="12"/>
      <c r="L9" s="12"/>
      <c r="M9" s="12"/>
      <c r="N9" s="12"/>
      <c r="O9" s="12"/>
      <c r="P9" s="12"/>
      <c r="Q9" s="12"/>
      <c r="R9" s="12"/>
      <c r="S9" s="13"/>
    </row>
    <row r="10" spans="2:19">
      <c r="B10" s="14"/>
      <c r="C10" s="270" t="s">
        <v>3</v>
      </c>
      <c r="D10" s="270"/>
      <c r="E10" s="270"/>
      <c r="F10" s="270"/>
      <c r="G10" s="270"/>
      <c r="H10" s="270"/>
      <c r="I10" s="270"/>
      <c r="J10" s="270"/>
      <c r="K10" s="270"/>
      <c r="L10" s="270"/>
      <c r="M10" s="270"/>
      <c r="N10" s="270"/>
      <c r="O10" s="270"/>
      <c r="P10" s="270"/>
      <c r="Q10" s="270"/>
      <c r="R10" s="270"/>
      <c r="S10" s="15"/>
    </row>
    <row r="11" spans="2:19" ht="32.1" customHeight="1">
      <c r="B11" s="14"/>
      <c r="C11" s="271" t="s">
        <v>4</v>
      </c>
      <c r="D11" s="271"/>
      <c r="E11" s="271"/>
      <c r="F11" s="271"/>
      <c r="G11" s="271"/>
      <c r="H11" s="271"/>
      <c r="I11" s="271"/>
      <c r="J11" s="271"/>
      <c r="K11" s="271"/>
      <c r="L11" s="271"/>
      <c r="M11" s="271"/>
      <c r="N11" s="271"/>
      <c r="O11" s="271"/>
      <c r="P11" s="271"/>
      <c r="Q11" s="271"/>
      <c r="R11" s="271"/>
      <c r="S11" s="15"/>
    </row>
    <row r="12" spans="2:19">
      <c r="B12" s="14"/>
      <c r="C12" s="259"/>
      <c r="D12" s="259"/>
      <c r="E12" s="259"/>
      <c r="F12" s="259"/>
      <c r="G12" s="259"/>
      <c r="H12" s="259"/>
      <c r="I12" s="259"/>
      <c r="J12" s="259"/>
      <c r="K12" s="259"/>
      <c r="L12" s="259"/>
      <c r="M12" s="259"/>
      <c r="N12" s="259"/>
      <c r="O12" s="259"/>
      <c r="P12" s="259"/>
      <c r="Q12" s="259"/>
      <c r="R12" s="259"/>
      <c r="S12" s="15"/>
    </row>
    <row r="13" spans="2:19" ht="15.95" customHeight="1">
      <c r="B13" s="14"/>
      <c r="C13" s="259" t="s">
        <v>5</v>
      </c>
      <c r="D13" s="259"/>
      <c r="E13" s="259"/>
      <c r="F13" s="259"/>
      <c r="G13" s="259"/>
      <c r="H13" s="259"/>
      <c r="I13" s="259"/>
      <c r="J13" s="259"/>
      <c r="K13" s="259"/>
      <c r="L13" s="259"/>
      <c r="M13" s="259"/>
      <c r="N13" s="259"/>
      <c r="O13" s="259"/>
      <c r="P13" s="259"/>
      <c r="Q13" s="259"/>
      <c r="R13" s="259"/>
      <c r="S13" s="15"/>
    </row>
    <row r="14" spans="2:19" ht="32.1" customHeight="1">
      <c r="B14" s="14"/>
      <c r="C14" s="259" t="s">
        <v>6</v>
      </c>
      <c r="D14" s="259"/>
      <c r="E14" s="259"/>
      <c r="F14" s="259"/>
      <c r="G14" s="259"/>
      <c r="H14" s="259"/>
      <c r="I14" s="259"/>
      <c r="J14" s="259"/>
      <c r="K14" s="259"/>
      <c r="L14" s="259"/>
      <c r="M14" s="259"/>
      <c r="N14" s="259"/>
      <c r="O14" s="259"/>
      <c r="P14" s="259"/>
      <c r="Q14" s="259"/>
      <c r="R14" s="259"/>
      <c r="S14" s="15"/>
    </row>
    <row r="15" spans="2:19">
      <c r="B15" s="14"/>
      <c r="C15" s="259" t="s">
        <v>7</v>
      </c>
      <c r="D15" s="259"/>
      <c r="E15" s="259"/>
      <c r="F15" s="259"/>
      <c r="G15" s="259"/>
      <c r="H15" s="259"/>
      <c r="I15" s="259"/>
      <c r="J15" s="259"/>
      <c r="K15" s="259"/>
      <c r="L15" s="259"/>
      <c r="M15" s="259"/>
      <c r="N15" s="259"/>
      <c r="O15" s="259"/>
      <c r="P15" s="259"/>
      <c r="Q15" s="259"/>
      <c r="R15" s="259"/>
      <c r="S15" s="15"/>
    </row>
    <row r="16" spans="2:19">
      <c r="B16" s="14"/>
      <c r="C16" s="259"/>
      <c r="D16" s="259"/>
      <c r="E16" s="259"/>
      <c r="F16" s="259"/>
      <c r="G16" s="259"/>
      <c r="H16" s="259"/>
      <c r="I16" s="259"/>
      <c r="J16" s="259"/>
      <c r="K16" s="259"/>
      <c r="L16" s="259"/>
      <c r="M16" s="259"/>
      <c r="N16" s="259"/>
      <c r="O16" s="259"/>
      <c r="P16" s="259"/>
      <c r="Q16" s="259"/>
      <c r="R16" s="259"/>
      <c r="S16" s="15"/>
    </row>
    <row r="17" spans="2:19" ht="32.1" customHeight="1">
      <c r="B17" s="14"/>
      <c r="C17" s="259" t="s">
        <v>8</v>
      </c>
      <c r="D17" s="259"/>
      <c r="E17" s="259"/>
      <c r="F17" s="259"/>
      <c r="G17" s="259"/>
      <c r="H17" s="259"/>
      <c r="I17" s="259"/>
      <c r="J17" s="259"/>
      <c r="K17" s="259"/>
      <c r="L17" s="259"/>
      <c r="M17" s="259"/>
      <c r="N17" s="259"/>
      <c r="O17" s="259"/>
      <c r="P17" s="259"/>
      <c r="Q17" s="259"/>
      <c r="R17" s="259"/>
      <c r="S17" s="15"/>
    </row>
    <row r="18" spans="2:19" ht="15.95" customHeight="1">
      <c r="B18" s="14"/>
      <c r="C18" s="259" t="s">
        <v>9</v>
      </c>
      <c r="D18" s="259"/>
      <c r="E18" s="259"/>
      <c r="F18" s="259"/>
      <c r="G18" s="259"/>
      <c r="H18" s="259"/>
      <c r="I18" s="259"/>
      <c r="J18" s="259"/>
      <c r="K18" s="259"/>
      <c r="L18" s="259"/>
      <c r="M18" s="259"/>
      <c r="N18" s="259"/>
      <c r="O18" s="259"/>
      <c r="P18" s="259"/>
      <c r="Q18" s="259"/>
      <c r="R18" s="259"/>
      <c r="S18" s="15"/>
    </row>
    <row r="19" spans="2:19" ht="32.1" customHeight="1">
      <c r="B19" s="14"/>
      <c r="C19" s="259" t="s">
        <v>10</v>
      </c>
      <c r="D19" s="259"/>
      <c r="E19" s="259"/>
      <c r="F19" s="259"/>
      <c r="G19" s="259"/>
      <c r="H19" s="259"/>
      <c r="I19" s="259"/>
      <c r="J19" s="259"/>
      <c r="K19" s="259"/>
      <c r="L19" s="259"/>
      <c r="M19" s="259"/>
      <c r="N19" s="259"/>
      <c r="O19" s="259"/>
      <c r="P19" s="259"/>
      <c r="Q19" s="259"/>
      <c r="R19" s="259"/>
      <c r="S19" s="15"/>
    </row>
    <row r="20" spans="2:19" ht="9.9499999999999993" customHeight="1">
      <c r="B20" s="16"/>
      <c r="C20" s="17"/>
      <c r="D20" s="17"/>
      <c r="E20" s="17"/>
      <c r="F20" s="17"/>
      <c r="G20" s="17"/>
      <c r="H20" s="17"/>
      <c r="I20" s="17"/>
      <c r="J20" s="17"/>
      <c r="K20" s="17"/>
      <c r="L20" s="17"/>
      <c r="M20" s="17"/>
      <c r="N20" s="17"/>
      <c r="O20" s="17"/>
      <c r="P20" s="17"/>
      <c r="Q20" s="17"/>
      <c r="R20" s="17"/>
      <c r="S20" s="18"/>
    </row>
    <row r="22" spans="2:19" ht="18">
      <c r="C22" s="9" t="s">
        <v>11</v>
      </c>
    </row>
    <row r="23" spans="2:19" ht="9.9499999999999993" customHeight="1">
      <c r="B23" s="10"/>
      <c r="C23" s="11"/>
      <c r="D23" s="12"/>
      <c r="E23" s="12"/>
      <c r="F23" s="12"/>
      <c r="G23" s="12"/>
      <c r="H23" s="12"/>
      <c r="I23" s="12"/>
      <c r="J23" s="12"/>
      <c r="K23" s="12"/>
      <c r="L23" s="12"/>
      <c r="M23" s="12"/>
      <c r="N23" s="12"/>
      <c r="O23" s="12"/>
      <c r="P23" s="12"/>
      <c r="Q23" s="12"/>
      <c r="R23" s="12"/>
      <c r="S23" s="13"/>
    </row>
    <row r="24" spans="2:19">
      <c r="B24" s="14"/>
      <c r="C24" s="19" t="s">
        <v>12</v>
      </c>
      <c r="D24" s="19"/>
      <c r="E24" s="20">
        <v>44533</v>
      </c>
      <c r="F24" s="19"/>
      <c r="G24" s="19"/>
      <c r="H24" s="19"/>
      <c r="I24" s="19"/>
      <c r="J24" s="19"/>
      <c r="K24" s="19"/>
      <c r="L24" s="19"/>
      <c r="M24" s="19"/>
      <c r="N24" s="19"/>
      <c r="O24" s="19"/>
      <c r="P24" s="19"/>
      <c r="Q24" s="19"/>
      <c r="R24" s="19"/>
      <c r="S24" s="15"/>
    </row>
    <row r="25" spans="2:19" ht="15.95" customHeight="1">
      <c r="B25" s="14"/>
      <c r="C25" s="21" t="s">
        <v>13</v>
      </c>
      <c r="D25" s="22"/>
      <c r="E25" s="23" t="s">
        <v>14</v>
      </c>
      <c r="F25" s="22"/>
      <c r="G25" s="22"/>
      <c r="H25" s="22"/>
      <c r="I25" s="22"/>
      <c r="J25" s="22"/>
      <c r="K25" s="22"/>
      <c r="L25" s="22"/>
      <c r="M25" s="22"/>
      <c r="N25" s="22"/>
      <c r="O25" s="22"/>
      <c r="P25" s="22"/>
      <c r="Q25" s="22"/>
      <c r="R25" s="22"/>
      <c r="S25" s="15"/>
    </row>
    <row r="26" spans="2:19" ht="15.95" customHeight="1">
      <c r="B26" s="14"/>
      <c r="C26" s="21" t="s">
        <v>15</v>
      </c>
      <c r="D26" s="22"/>
      <c r="E26" s="102">
        <v>45456</v>
      </c>
      <c r="F26" s="22"/>
      <c r="G26" s="22"/>
      <c r="H26" s="22"/>
      <c r="I26" s="22"/>
      <c r="J26" s="22"/>
      <c r="K26" s="22"/>
      <c r="L26" s="22"/>
      <c r="M26" s="22"/>
      <c r="N26" s="22"/>
      <c r="O26" s="22"/>
      <c r="P26" s="22"/>
      <c r="Q26" s="22"/>
      <c r="R26" s="22"/>
      <c r="S26" s="15"/>
    </row>
    <row r="27" spans="2:19" ht="9.9499999999999993" customHeight="1">
      <c r="B27" s="16"/>
      <c r="C27" s="17"/>
      <c r="D27" s="17"/>
      <c r="E27" s="17"/>
      <c r="F27" s="17"/>
      <c r="G27" s="17"/>
      <c r="H27" s="17"/>
      <c r="I27" s="17"/>
      <c r="J27" s="17"/>
      <c r="K27" s="17"/>
      <c r="L27" s="17"/>
      <c r="M27" s="17"/>
      <c r="N27" s="17"/>
      <c r="O27" s="17"/>
      <c r="P27" s="17"/>
      <c r="Q27" s="17"/>
      <c r="R27" s="17"/>
      <c r="S27" s="18"/>
    </row>
    <row r="29" spans="2:19" ht="18">
      <c r="C29" s="9" t="s">
        <v>16</v>
      </c>
    </row>
    <row r="30" spans="2:19" ht="9.9499999999999993" customHeight="1">
      <c r="B30" s="10"/>
      <c r="C30" s="11"/>
      <c r="D30" s="12"/>
      <c r="E30" s="12"/>
      <c r="F30" s="12"/>
      <c r="G30" s="12"/>
      <c r="H30" s="12"/>
      <c r="I30" s="12"/>
      <c r="J30" s="12"/>
      <c r="K30" s="12"/>
      <c r="L30" s="12"/>
      <c r="M30" s="12"/>
      <c r="N30" s="12"/>
      <c r="O30" s="12"/>
      <c r="P30" s="12"/>
      <c r="Q30" s="12"/>
      <c r="R30" s="12"/>
      <c r="S30" s="13"/>
    </row>
    <row r="31" spans="2:19">
      <c r="B31" s="14"/>
      <c r="C31" s="270" t="s">
        <v>17</v>
      </c>
      <c r="D31" s="270"/>
      <c r="E31" s="270"/>
      <c r="F31" s="270"/>
      <c r="G31" s="270"/>
      <c r="H31" s="270"/>
      <c r="I31" s="270"/>
      <c r="J31" s="270"/>
      <c r="K31" s="270"/>
      <c r="L31" s="270"/>
      <c r="M31" s="270"/>
      <c r="N31" s="270"/>
      <c r="O31" s="270"/>
      <c r="P31" s="270"/>
      <c r="Q31" s="270"/>
      <c r="R31" s="270"/>
      <c r="S31" s="15"/>
    </row>
    <row r="32" spans="2:19">
      <c r="B32" s="14"/>
      <c r="C32" s="259" t="s">
        <v>18</v>
      </c>
      <c r="D32" s="271"/>
      <c r="E32" s="271"/>
      <c r="F32" s="271"/>
      <c r="G32" s="271"/>
      <c r="H32" s="271"/>
      <c r="I32" s="271"/>
      <c r="J32" s="271"/>
      <c r="K32" s="271"/>
      <c r="L32" s="271"/>
      <c r="M32" s="271"/>
      <c r="N32" s="271"/>
      <c r="O32" s="271"/>
      <c r="P32" s="271"/>
      <c r="Q32" s="271"/>
      <c r="R32" s="271"/>
      <c r="S32" s="15"/>
    </row>
    <row r="33" spans="2:19">
      <c r="B33" s="14"/>
      <c r="C33" s="259" t="s">
        <v>19</v>
      </c>
      <c r="D33" s="271"/>
      <c r="E33" s="271"/>
      <c r="F33" s="271"/>
      <c r="G33" s="271"/>
      <c r="H33" s="271"/>
      <c r="I33" s="271"/>
      <c r="J33" s="271"/>
      <c r="K33" s="271"/>
      <c r="L33" s="271"/>
      <c r="M33" s="271"/>
      <c r="N33" s="271"/>
      <c r="O33" s="271"/>
      <c r="P33" s="271"/>
      <c r="Q33" s="271"/>
      <c r="R33" s="271"/>
      <c r="S33" s="15"/>
    </row>
    <row r="34" spans="2:19">
      <c r="B34" s="14"/>
      <c r="C34" s="259" t="s">
        <v>20</v>
      </c>
      <c r="D34" s="259"/>
      <c r="E34" s="259"/>
      <c r="F34" s="259"/>
      <c r="G34" s="259"/>
      <c r="H34" s="259"/>
      <c r="I34" s="259"/>
      <c r="J34" s="259"/>
      <c r="K34" s="259"/>
      <c r="L34" s="259"/>
      <c r="M34" s="259"/>
      <c r="N34" s="259"/>
      <c r="O34" s="259"/>
      <c r="P34" s="259"/>
      <c r="Q34" s="259"/>
      <c r="R34" s="259"/>
      <c r="S34" s="15"/>
    </row>
    <row r="35" spans="2:19">
      <c r="B35" s="14"/>
      <c r="C35" s="255" t="s">
        <v>21</v>
      </c>
      <c r="D35" s="232"/>
      <c r="E35" s="232"/>
      <c r="F35" s="232"/>
      <c r="G35" s="232"/>
      <c r="H35" s="232"/>
      <c r="I35" s="232"/>
      <c r="J35" s="232"/>
      <c r="K35" s="232"/>
      <c r="L35" s="232"/>
      <c r="M35" s="232"/>
      <c r="N35" s="232"/>
      <c r="O35" s="232"/>
      <c r="P35" s="232"/>
      <c r="Q35" s="232"/>
      <c r="R35" s="232"/>
      <c r="S35" s="15"/>
    </row>
    <row r="36" spans="2:19">
      <c r="B36" s="14"/>
      <c r="C36" s="255" t="s">
        <v>22</v>
      </c>
      <c r="D36" s="232"/>
      <c r="E36" s="232"/>
      <c r="F36" s="232"/>
      <c r="G36" s="232"/>
      <c r="H36" s="232"/>
      <c r="I36" s="232"/>
      <c r="J36" s="232"/>
      <c r="K36" s="232"/>
      <c r="L36" s="232"/>
      <c r="M36" s="232"/>
      <c r="N36" s="232"/>
      <c r="O36" s="232"/>
      <c r="P36" s="232"/>
      <c r="Q36" s="232"/>
      <c r="R36" s="232"/>
      <c r="S36" s="15"/>
    </row>
    <row r="37" spans="2:19">
      <c r="B37" s="14"/>
      <c r="C37" s="255" t="s">
        <v>23</v>
      </c>
      <c r="D37" s="232"/>
      <c r="E37" s="232"/>
      <c r="F37" s="232"/>
      <c r="G37" s="232"/>
      <c r="H37" s="232"/>
      <c r="I37" s="232"/>
      <c r="J37" s="232"/>
      <c r="K37" s="232"/>
      <c r="L37" s="232"/>
      <c r="M37" s="232"/>
      <c r="N37" s="232"/>
      <c r="O37" s="232"/>
      <c r="P37" s="232"/>
      <c r="Q37" s="232"/>
      <c r="R37" s="232"/>
      <c r="S37" s="15"/>
    </row>
    <row r="38" spans="2:19">
      <c r="B38" s="14"/>
      <c r="C38" s="259"/>
      <c r="D38" s="259"/>
      <c r="E38" s="259"/>
      <c r="F38" s="259"/>
      <c r="G38" s="259"/>
      <c r="H38" s="259"/>
      <c r="I38" s="259"/>
      <c r="J38" s="259"/>
      <c r="K38" s="259"/>
      <c r="L38" s="259"/>
      <c r="M38" s="259"/>
      <c r="N38" s="259"/>
      <c r="O38" s="259"/>
      <c r="P38" s="259"/>
      <c r="Q38" s="259"/>
      <c r="R38" s="259"/>
      <c r="S38" s="15"/>
    </row>
    <row r="39" spans="2:19" ht="15.95" customHeight="1">
      <c r="B39" s="14"/>
      <c r="C39" s="272" t="s">
        <v>24</v>
      </c>
      <c r="D39" s="272"/>
      <c r="E39" s="272"/>
      <c r="F39" s="272"/>
      <c r="G39" s="272"/>
      <c r="H39" s="272"/>
      <c r="I39" s="272"/>
      <c r="J39" s="272"/>
      <c r="K39" s="272"/>
      <c r="L39" s="272"/>
      <c r="M39" s="272"/>
      <c r="N39" s="272"/>
      <c r="O39" s="272"/>
      <c r="P39" s="272"/>
      <c r="Q39" s="272"/>
      <c r="R39" s="272"/>
      <c r="S39" s="15"/>
    </row>
    <row r="40" spans="2:19">
      <c r="B40" s="14"/>
      <c r="C40" s="272"/>
      <c r="D40" s="272"/>
      <c r="E40" s="272"/>
      <c r="F40" s="272"/>
      <c r="G40" s="272"/>
      <c r="H40" s="272"/>
      <c r="I40" s="272"/>
      <c r="J40" s="272"/>
      <c r="K40" s="272"/>
      <c r="L40" s="272"/>
      <c r="M40" s="272"/>
      <c r="N40" s="272"/>
      <c r="O40" s="272"/>
      <c r="P40" s="272"/>
      <c r="Q40" s="272"/>
      <c r="R40" s="272"/>
      <c r="S40" s="15"/>
    </row>
    <row r="41" spans="2:19" ht="9.9499999999999993" customHeight="1">
      <c r="B41" s="16"/>
      <c r="C41" s="17"/>
      <c r="D41" s="17"/>
      <c r="E41" s="17"/>
      <c r="F41" s="17"/>
      <c r="G41" s="17"/>
      <c r="H41" s="17"/>
      <c r="I41" s="17"/>
      <c r="J41" s="17"/>
      <c r="K41" s="17"/>
      <c r="L41" s="17"/>
      <c r="M41" s="17"/>
      <c r="N41" s="17"/>
      <c r="O41" s="17"/>
      <c r="P41" s="17"/>
      <c r="Q41" s="17"/>
      <c r="R41" s="17"/>
      <c r="S41" s="18"/>
    </row>
    <row r="43" spans="2:19" ht="18">
      <c r="C43" s="9" t="s">
        <v>25</v>
      </c>
    </row>
    <row r="44" spans="2:19" ht="9.9499999999999993" customHeight="1">
      <c r="B44" s="24"/>
      <c r="C44" s="25"/>
      <c r="D44" s="26"/>
      <c r="E44" s="26"/>
      <c r="F44" s="26"/>
      <c r="G44" s="26"/>
      <c r="H44" s="26"/>
      <c r="I44" s="26"/>
      <c r="J44" s="26"/>
      <c r="K44" s="26"/>
      <c r="L44" s="26"/>
      <c r="M44" s="26"/>
      <c r="N44" s="26"/>
      <c r="O44" s="26"/>
      <c r="P44" s="26"/>
      <c r="Q44" s="26"/>
      <c r="R44" s="26"/>
      <c r="S44" s="27"/>
    </row>
    <row r="45" spans="2:19">
      <c r="B45" s="28"/>
      <c r="C45" s="270" t="s">
        <v>26</v>
      </c>
      <c r="D45" s="270"/>
      <c r="E45" s="270"/>
      <c r="F45" s="270"/>
      <c r="G45" s="270"/>
      <c r="H45" s="270"/>
      <c r="I45" s="270"/>
      <c r="J45" s="270"/>
      <c r="K45" s="270"/>
      <c r="L45" s="270"/>
      <c r="M45" s="270"/>
      <c r="N45" s="270"/>
      <c r="O45" s="270"/>
      <c r="P45" s="270"/>
      <c r="Q45" s="270"/>
      <c r="R45" s="270"/>
      <c r="S45" s="29"/>
    </row>
    <row r="46" spans="2:19">
      <c r="B46" s="28"/>
      <c r="C46" s="270" t="s">
        <v>27</v>
      </c>
      <c r="D46" s="270"/>
      <c r="E46" s="270"/>
      <c r="F46" s="270"/>
      <c r="G46" s="270"/>
      <c r="H46" s="270"/>
      <c r="I46" s="270"/>
      <c r="J46" s="270"/>
      <c r="K46" s="270"/>
      <c r="L46" s="270"/>
      <c r="M46" s="270"/>
      <c r="N46" s="270"/>
      <c r="O46" s="270"/>
      <c r="P46" s="270"/>
      <c r="Q46" s="270"/>
      <c r="R46" s="270"/>
      <c r="S46" s="29"/>
    </row>
    <row r="47" spans="2:19">
      <c r="B47" s="28"/>
      <c r="C47" s="259" t="s">
        <v>28</v>
      </c>
      <c r="D47" s="271"/>
      <c r="E47" s="271"/>
      <c r="F47" s="271"/>
      <c r="G47" s="271"/>
      <c r="H47" s="271"/>
      <c r="I47" s="271"/>
      <c r="J47" s="271"/>
      <c r="K47" s="271"/>
      <c r="L47" s="271"/>
      <c r="M47" s="271"/>
      <c r="N47" s="271"/>
      <c r="O47" s="271"/>
      <c r="P47" s="271"/>
      <c r="Q47" s="271"/>
      <c r="R47" s="271"/>
      <c r="S47" s="29"/>
    </row>
    <row r="48" spans="2:19" ht="18" customHeight="1">
      <c r="B48" s="28"/>
      <c r="C48" s="259" t="s">
        <v>29</v>
      </c>
      <c r="D48" s="271"/>
      <c r="E48" s="271"/>
      <c r="F48" s="271"/>
      <c r="G48" s="271"/>
      <c r="H48" s="271"/>
      <c r="I48" s="271"/>
      <c r="J48" s="271"/>
      <c r="K48" s="271"/>
      <c r="L48" s="271"/>
      <c r="M48" s="271"/>
      <c r="N48" s="271"/>
      <c r="O48" s="271"/>
      <c r="P48" s="271"/>
      <c r="Q48" s="271"/>
      <c r="R48" s="271"/>
      <c r="S48" s="29"/>
    </row>
    <row r="49" spans="2:19" ht="9.9499999999999993" customHeight="1">
      <c r="B49" s="30"/>
      <c r="C49" s="31"/>
      <c r="D49" s="31"/>
      <c r="E49" s="31"/>
      <c r="F49" s="31"/>
      <c r="G49" s="31"/>
      <c r="H49" s="31"/>
      <c r="I49" s="31"/>
      <c r="J49" s="31"/>
      <c r="K49" s="31"/>
      <c r="L49" s="31"/>
      <c r="M49" s="31"/>
      <c r="N49" s="31"/>
      <c r="O49" s="31"/>
      <c r="P49" s="31"/>
      <c r="Q49" s="31"/>
      <c r="R49" s="31"/>
      <c r="S49" s="32"/>
    </row>
  </sheetData>
  <mergeCells count="22">
    <mergeCell ref="C45:R45"/>
    <mergeCell ref="C46:R46"/>
    <mergeCell ref="C47:R47"/>
    <mergeCell ref="C48:R48"/>
    <mergeCell ref="C31:R31"/>
    <mergeCell ref="C32:R32"/>
    <mergeCell ref="C33:R33"/>
    <mergeCell ref="C34:R34"/>
    <mergeCell ref="C38:R38"/>
    <mergeCell ref="C39:R40"/>
    <mergeCell ref="C19:R19"/>
    <mergeCell ref="G2:N6"/>
    <mergeCell ref="O2:S6"/>
    <mergeCell ref="C10:R10"/>
    <mergeCell ref="C11:R11"/>
    <mergeCell ref="C12:R12"/>
    <mergeCell ref="C13:R13"/>
    <mergeCell ref="C14:R14"/>
    <mergeCell ref="C15:R15"/>
    <mergeCell ref="C16:R16"/>
    <mergeCell ref="C17:R17"/>
    <mergeCell ref="C18:R18"/>
  </mergeCells>
  <pageMargins left="0.7" right="0.7" top="0.75" bottom="0.75" header="0.3" footer="0.3"/>
  <pageSetup paperSize="8" scale="93" orientation="landscape"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36CF43-E72F-934C-BD82-154725814CCC}">
  <dimension ref="B1:T37"/>
  <sheetViews>
    <sheetView showGridLines="0" view="pageBreakPreview" topLeftCell="A7" zoomScaleNormal="100" zoomScaleSheetLayoutView="100" workbookViewId="0">
      <selection activeCell="G18" sqref="G18"/>
    </sheetView>
  </sheetViews>
  <sheetFormatPr defaultColWidth="10.875" defaultRowHeight="15.95"/>
  <cols>
    <col min="1" max="2" width="1.625" style="1" customWidth="1"/>
    <col min="3" max="6" width="10.875" style="1"/>
    <col min="7" max="7" width="3.375" style="1" customWidth="1"/>
    <col min="8" max="8" width="14.5" style="1" customWidth="1"/>
    <col min="9" max="9" width="5.375" style="1" customWidth="1"/>
    <col min="10" max="10" width="3.375" style="1" customWidth="1"/>
    <col min="11" max="11" width="16.375" style="1" customWidth="1"/>
    <col min="12" max="12" width="3.375" style="1" customWidth="1"/>
    <col min="13" max="13" width="10.875" style="1"/>
    <col min="14" max="14" width="3.375" style="1" customWidth="1"/>
    <col min="15" max="15" width="13.5" style="1" customWidth="1"/>
    <col min="16" max="16" width="3.375" style="1" customWidth="1"/>
    <col min="17" max="17" width="10.875" style="1"/>
    <col min="18" max="18" width="3.375" style="1" customWidth="1"/>
    <col min="19" max="19" width="13.625" style="1" bestFit="1" customWidth="1"/>
    <col min="20" max="21" width="1.625" style="1" customWidth="1"/>
    <col min="22" max="24" width="12.875" style="1" customWidth="1"/>
    <col min="25" max="16384" width="10.875" style="1"/>
  </cols>
  <sheetData>
    <row r="1" spans="2:20" ht="12.95" customHeight="1" thickBot="1"/>
    <row r="2" spans="2:20" ht="30.95" customHeight="1">
      <c r="B2" s="2" t="s">
        <v>0</v>
      </c>
      <c r="C2" s="3"/>
      <c r="D2" s="3"/>
      <c r="E2" s="3"/>
      <c r="F2" s="3"/>
      <c r="G2" s="260" t="s">
        <v>30</v>
      </c>
      <c r="H2" s="261"/>
      <c r="I2" s="261"/>
      <c r="J2" s="261"/>
      <c r="K2" s="261"/>
      <c r="L2" s="261"/>
      <c r="M2" s="261"/>
      <c r="N2" s="261"/>
      <c r="O2" s="274"/>
      <c r="P2" s="274"/>
      <c r="Q2" s="274"/>
      <c r="R2" s="274"/>
      <c r="S2" s="274"/>
      <c r="T2" s="275"/>
    </row>
    <row r="3" spans="2:20" ht="15.95" customHeight="1">
      <c r="B3" s="4"/>
      <c r="C3" s="5"/>
      <c r="D3" s="5"/>
      <c r="E3" s="5"/>
      <c r="F3" s="5"/>
      <c r="G3" s="262"/>
      <c r="H3" s="262"/>
      <c r="I3" s="262"/>
      <c r="J3" s="262"/>
      <c r="K3" s="262"/>
      <c r="L3" s="262"/>
      <c r="M3" s="262"/>
      <c r="N3" s="262"/>
      <c r="O3" s="276"/>
      <c r="P3" s="276"/>
      <c r="Q3" s="276"/>
      <c r="R3" s="276"/>
      <c r="S3" s="276"/>
      <c r="T3" s="277"/>
    </row>
    <row r="4" spans="2:20" ht="15.95" customHeight="1">
      <c r="B4" s="4"/>
      <c r="C4" s="5"/>
      <c r="D4" s="5"/>
      <c r="E4" s="5"/>
      <c r="F4" s="5"/>
      <c r="G4" s="262"/>
      <c r="H4" s="262"/>
      <c r="I4" s="262"/>
      <c r="J4" s="262"/>
      <c r="K4" s="262"/>
      <c r="L4" s="262"/>
      <c r="M4" s="262"/>
      <c r="N4" s="262"/>
      <c r="O4" s="276"/>
      <c r="P4" s="276"/>
      <c r="Q4" s="276"/>
      <c r="R4" s="276"/>
      <c r="S4" s="276"/>
      <c r="T4" s="277"/>
    </row>
    <row r="5" spans="2:20" ht="15.95" customHeight="1">
      <c r="B5" s="4"/>
      <c r="C5" s="5"/>
      <c r="D5" s="5"/>
      <c r="E5" s="5"/>
      <c r="F5" s="5"/>
      <c r="G5" s="262"/>
      <c r="H5" s="262"/>
      <c r="I5" s="262"/>
      <c r="J5" s="262"/>
      <c r="K5" s="262"/>
      <c r="L5" s="262"/>
      <c r="M5" s="262"/>
      <c r="N5" s="262"/>
      <c r="O5" s="276"/>
      <c r="P5" s="276"/>
      <c r="Q5" s="276"/>
      <c r="R5" s="276"/>
      <c r="S5" s="276"/>
      <c r="T5" s="277"/>
    </row>
    <row r="6" spans="2:20" ht="17.100000000000001" customHeight="1" thickBot="1">
      <c r="B6" s="6"/>
      <c r="C6" s="7"/>
      <c r="D6" s="7"/>
      <c r="E6" s="7"/>
      <c r="F6" s="7"/>
      <c r="G6" s="263"/>
      <c r="H6" s="263"/>
      <c r="I6" s="263"/>
      <c r="J6" s="263"/>
      <c r="K6" s="263"/>
      <c r="L6" s="263"/>
      <c r="M6" s="263"/>
      <c r="N6" s="263"/>
      <c r="O6" s="278"/>
      <c r="P6" s="278"/>
      <c r="Q6" s="278"/>
      <c r="R6" s="278"/>
      <c r="S6" s="278"/>
      <c r="T6" s="279"/>
    </row>
    <row r="7" spans="2:20" ht="18" customHeight="1">
      <c r="C7" s="8"/>
      <c r="D7" s="8"/>
      <c r="E7" s="8"/>
      <c r="F7" s="8"/>
      <c r="G7" s="8"/>
      <c r="H7" s="8"/>
      <c r="I7" s="8"/>
      <c r="J7" s="8"/>
      <c r="K7" s="5"/>
      <c r="L7" s="8"/>
      <c r="M7" s="8"/>
      <c r="N7" s="8"/>
      <c r="O7" s="8"/>
      <c r="P7" s="8"/>
      <c r="Q7" s="8"/>
      <c r="R7" s="8"/>
      <c r="S7" s="8"/>
    </row>
    <row r="8" spans="2:20" ht="18">
      <c r="C8" s="33" t="s">
        <v>31</v>
      </c>
      <c r="D8" s="34"/>
      <c r="E8" s="34"/>
      <c r="F8" s="34"/>
      <c r="G8" s="34"/>
      <c r="H8" s="34"/>
      <c r="I8" s="34"/>
      <c r="J8" s="34"/>
      <c r="K8" s="34"/>
      <c r="L8" s="34"/>
    </row>
    <row r="9" spans="2:20" ht="9.9499999999999993" customHeight="1">
      <c r="B9" s="10"/>
      <c r="C9" s="35"/>
      <c r="D9" s="36"/>
      <c r="E9" s="36"/>
      <c r="F9" s="36"/>
      <c r="G9" s="36"/>
      <c r="H9" s="36"/>
      <c r="I9" s="36"/>
      <c r="J9" s="36"/>
      <c r="K9" s="36"/>
      <c r="L9" s="36"/>
      <c r="M9" s="12"/>
      <c r="N9" s="12"/>
      <c r="O9" s="12"/>
      <c r="P9" s="12"/>
      <c r="Q9" s="12"/>
      <c r="R9" s="12"/>
      <c r="S9" s="12"/>
      <c r="T9" s="13"/>
    </row>
    <row r="10" spans="2:20">
      <c r="B10" s="14"/>
      <c r="C10" s="273" t="s">
        <v>32</v>
      </c>
      <c r="D10" s="273"/>
      <c r="E10" s="273"/>
      <c r="F10" s="273"/>
      <c r="G10" s="280">
        <v>43915</v>
      </c>
      <c r="H10" s="280"/>
      <c r="I10" s="203"/>
      <c r="J10" s="203"/>
      <c r="K10" s="203"/>
      <c r="L10" s="203"/>
      <c r="M10" s="203"/>
      <c r="N10" s="203"/>
      <c r="O10" s="203"/>
      <c r="P10" s="203"/>
      <c r="Q10" s="203"/>
      <c r="R10" s="203"/>
      <c r="S10" s="203"/>
      <c r="T10" s="15"/>
    </row>
    <row r="11" spans="2:20">
      <c r="B11" s="14"/>
      <c r="C11" s="273" t="s">
        <v>33</v>
      </c>
      <c r="D11" s="273"/>
      <c r="E11" s="273"/>
      <c r="F11" s="273"/>
      <c r="G11" s="203" t="s">
        <v>33</v>
      </c>
      <c r="H11" s="203"/>
      <c r="I11" s="203"/>
      <c r="J11" s="203"/>
      <c r="K11" s="203"/>
      <c r="L11" s="203"/>
      <c r="M11" s="203"/>
      <c r="N11" s="203"/>
      <c r="O11" s="203"/>
      <c r="P11" s="203"/>
      <c r="Q11" s="203"/>
      <c r="R11" s="203"/>
      <c r="S11" s="203"/>
      <c r="T11" s="15"/>
    </row>
    <row r="12" spans="2:20">
      <c r="B12" s="14"/>
      <c r="C12" s="41" t="s">
        <v>34</v>
      </c>
      <c r="D12" s="41"/>
      <c r="E12" s="41"/>
      <c r="F12" s="41"/>
      <c r="G12" s="203" t="s">
        <v>35</v>
      </c>
      <c r="H12" s="203"/>
      <c r="I12" s="203"/>
      <c r="J12" s="203"/>
      <c r="K12" s="203"/>
      <c r="L12" s="203"/>
      <c r="M12" s="203"/>
      <c r="N12" s="203"/>
      <c r="O12" s="203"/>
      <c r="P12" s="203"/>
      <c r="Q12" s="203"/>
      <c r="R12" s="203"/>
      <c r="S12" s="203"/>
      <c r="T12" s="15"/>
    </row>
    <row r="13" spans="2:20">
      <c r="B13" s="14"/>
      <c r="C13" s="273" t="s">
        <v>36</v>
      </c>
      <c r="D13" s="273"/>
      <c r="E13" s="273"/>
      <c r="F13" s="273"/>
      <c r="G13" s="203" t="s">
        <v>36</v>
      </c>
      <c r="H13" s="203"/>
      <c r="I13" s="203"/>
      <c r="J13" s="203"/>
      <c r="K13" s="203"/>
      <c r="L13" s="203"/>
      <c r="M13" s="203"/>
      <c r="N13" s="203"/>
      <c r="O13" s="203"/>
      <c r="P13" s="203"/>
      <c r="Q13" s="203"/>
      <c r="R13" s="203"/>
      <c r="S13" s="203"/>
      <c r="T13" s="15"/>
    </row>
    <row r="14" spans="2:20">
      <c r="B14" s="14"/>
      <c r="C14" s="273" t="s">
        <v>37</v>
      </c>
      <c r="D14" s="273"/>
      <c r="E14" s="273"/>
      <c r="F14" s="273"/>
      <c r="G14" s="203" t="s">
        <v>38</v>
      </c>
      <c r="H14" s="203"/>
      <c r="I14" s="203"/>
      <c r="J14" s="203"/>
      <c r="K14" s="203"/>
      <c r="L14" s="203"/>
      <c r="M14" s="203"/>
      <c r="N14" s="203"/>
      <c r="O14" s="203"/>
      <c r="P14" s="203"/>
      <c r="Q14" s="203"/>
      <c r="R14" s="203"/>
      <c r="S14" s="203"/>
      <c r="T14" s="15"/>
    </row>
    <row r="15" spans="2:20">
      <c r="B15" s="14"/>
      <c r="C15" s="273" t="s">
        <v>39</v>
      </c>
      <c r="D15" s="273"/>
      <c r="E15" s="273"/>
      <c r="F15" s="273"/>
      <c r="G15" s="203" t="s">
        <v>39</v>
      </c>
      <c r="H15" s="203"/>
      <c r="I15" s="203"/>
      <c r="J15" s="203"/>
      <c r="K15" s="203"/>
      <c r="L15" s="203"/>
      <c r="M15" s="203"/>
      <c r="N15" s="203"/>
      <c r="O15" s="203"/>
      <c r="P15" s="203"/>
      <c r="Q15" s="203"/>
      <c r="R15" s="203"/>
      <c r="S15" s="203"/>
      <c r="T15" s="15"/>
    </row>
    <row r="16" spans="2:20">
      <c r="B16" s="14"/>
      <c r="C16" s="273" t="s">
        <v>40</v>
      </c>
      <c r="D16" s="273"/>
      <c r="E16" s="273"/>
      <c r="F16" s="273"/>
      <c r="G16" s="203" t="s">
        <v>40</v>
      </c>
      <c r="H16" s="203"/>
      <c r="I16" s="203"/>
      <c r="J16" s="203"/>
      <c r="K16" s="203"/>
      <c r="L16" s="203"/>
      <c r="M16" s="203"/>
      <c r="N16" s="203"/>
      <c r="O16" s="203"/>
      <c r="P16" s="203"/>
      <c r="Q16" s="203"/>
      <c r="R16" s="203"/>
      <c r="S16" s="203"/>
      <c r="T16" s="15"/>
    </row>
    <row r="17" spans="2:20" ht="102.95" customHeight="1">
      <c r="B17" s="14"/>
      <c r="C17" s="283" t="s">
        <v>41</v>
      </c>
      <c r="D17" s="283"/>
      <c r="E17" s="283"/>
      <c r="F17" s="283"/>
      <c r="G17" s="282" t="s">
        <v>42</v>
      </c>
      <c r="H17" s="282"/>
      <c r="I17" s="282"/>
      <c r="J17" s="282"/>
      <c r="K17" s="282"/>
      <c r="L17" s="282"/>
      <c r="M17" s="282"/>
      <c r="N17" s="282"/>
      <c r="O17" s="282"/>
      <c r="P17" s="282"/>
      <c r="Q17" s="282"/>
      <c r="R17" s="282"/>
      <c r="S17" s="282"/>
      <c r="T17" s="15"/>
    </row>
    <row r="18" spans="2:20">
      <c r="B18" s="14"/>
      <c r="C18" s="41" t="s">
        <v>43</v>
      </c>
      <c r="D18" s="77"/>
      <c r="E18" s="77"/>
      <c r="F18" s="77"/>
      <c r="G18" s="199" t="s">
        <v>44</v>
      </c>
      <c r="H18" s="199"/>
      <c r="I18" s="199"/>
      <c r="J18" s="199"/>
      <c r="K18" s="199"/>
      <c r="L18" s="199"/>
      <c r="M18" s="199"/>
      <c r="N18" s="199"/>
      <c r="O18" s="199"/>
      <c r="P18" s="199"/>
      <c r="Q18" s="199"/>
      <c r="R18" s="199"/>
      <c r="S18" s="199"/>
      <c r="T18" s="15"/>
    </row>
    <row r="19" spans="2:20">
      <c r="B19" s="14"/>
      <c r="C19" s="34"/>
      <c r="D19" s="34"/>
      <c r="E19" s="34"/>
      <c r="F19" s="34"/>
      <c r="G19" s="34"/>
      <c r="H19" s="34"/>
      <c r="I19" s="34"/>
      <c r="J19" s="34"/>
      <c r="K19" s="34"/>
      <c r="L19" s="34"/>
      <c r="M19" s="19"/>
      <c r="N19" s="19"/>
      <c r="O19" s="19"/>
      <c r="P19" s="19"/>
      <c r="Q19" s="19"/>
      <c r="R19" s="19"/>
      <c r="S19" s="19"/>
      <c r="T19" s="15"/>
    </row>
    <row r="20" spans="2:20">
      <c r="B20" s="14"/>
      <c r="C20" s="273" t="s">
        <v>45</v>
      </c>
      <c r="D20" s="273"/>
      <c r="E20" s="273"/>
      <c r="F20" s="273"/>
      <c r="G20" s="282" t="s">
        <v>46</v>
      </c>
      <c r="H20" s="282"/>
      <c r="I20" s="282"/>
      <c r="J20" s="282"/>
      <c r="K20" s="282"/>
      <c r="L20" s="282"/>
      <c r="M20" s="282"/>
      <c r="N20" s="282"/>
      <c r="O20" s="282"/>
      <c r="P20" s="282"/>
      <c r="Q20" s="282"/>
      <c r="R20" s="282"/>
      <c r="S20" s="282"/>
      <c r="T20" s="15"/>
    </row>
    <row r="21" spans="2:20" s="34" customFormat="1">
      <c r="B21" s="218"/>
      <c r="C21" s="273" t="s">
        <v>47</v>
      </c>
      <c r="D21" s="273"/>
      <c r="E21" s="273"/>
      <c r="F21" s="273"/>
      <c r="G21" s="217" t="s">
        <v>48</v>
      </c>
      <c r="H21" s="34" t="s">
        <v>49</v>
      </c>
      <c r="J21" s="217" t="s">
        <v>48</v>
      </c>
      <c r="K21" s="34" t="s">
        <v>50</v>
      </c>
      <c r="L21" s="217" t="s">
        <v>48</v>
      </c>
      <c r="M21" s="34" t="s">
        <v>51</v>
      </c>
      <c r="N21" s="217" t="s">
        <v>48</v>
      </c>
      <c r="O21" s="34" t="s">
        <v>52</v>
      </c>
      <c r="P21" s="217" t="s">
        <v>48</v>
      </c>
      <c r="Q21" s="34" t="s">
        <v>53</v>
      </c>
      <c r="R21" s="219"/>
      <c r="T21" s="220"/>
    </row>
    <row r="22" spans="2:20" s="34" customFormat="1">
      <c r="B22" s="218"/>
      <c r="C22" s="41" t="s">
        <v>54</v>
      </c>
      <c r="D22" s="41"/>
      <c r="E22" s="41"/>
      <c r="F22" s="41"/>
      <c r="G22" s="217"/>
      <c r="H22" s="34" t="s">
        <v>55</v>
      </c>
      <c r="J22" s="217" t="s">
        <v>48</v>
      </c>
      <c r="K22" s="34" t="s">
        <v>56</v>
      </c>
      <c r="T22" s="220"/>
    </row>
    <row r="23" spans="2:20">
      <c r="B23" s="14"/>
      <c r="C23" s="34"/>
      <c r="D23" s="34"/>
      <c r="E23" s="34"/>
      <c r="F23" s="34"/>
      <c r="G23" s="34"/>
      <c r="H23" s="34"/>
      <c r="I23" s="34"/>
      <c r="J23" s="34"/>
      <c r="K23" s="34"/>
      <c r="L23" s="34"/>
      <c r="T23" s="15"/>
    </row>
    <row r="24" spans="2:20">
      <c r="B24" s="14"/>
      <c r="C24" s="34" t="s">
        <v>57</v>
      </c>
      <c r="D24" s="34"/>
      <c r="E24" s="34"/>
      <c r="F24" s="34"/>
      <c r="G24" s="203" t="s">
        <v>58</v>
      </c>
      <c r="H24" s="34"/>
      <c r="I24" s="34"/>
      <c r="J24" s="34"/>
      <c r="K24" s="34"/>
      <c r="L24" s="34"/>
      <c r="T24" s="15"/>
    </row>
    <row r="25" spans="2:20">
      <c r="B25" s="14"/>
      <c r="C25" s="34"/>
      <c r="D25" s="34"/>
      <c r="E25" s="34"/>
      <c r="F25" s="34"/>
      <c r="G25" s="34"/>
      <c r="H25" s="34"/>
      <c r="I25" s="34"/>
      <c r="J25" s="34"/>
      <c r="K25" s="34"/>
      <c r="L25" s="34"/>
      <c r="T25" s="15"/>
    </row>
    <row r="26" spans="2:20">
      <c r="B26" s="14"/>
      <c r="C26" s="34" t="s">
        <v>59</v>
      </c>
      <c r="D26" s="34"/>
      <c r="E26" s="34"/>
      <c r="F26" s="34"/>
      <c r="G26" s="203" t="s">
        <v>60</v>
      </c>
      <c r="H26" s="203"/>
      <c r="I26" s="203"/>
      <c r="J26" s="203"/>
      <c r="K26" s="203"/>
      <c r="L26" s="203"/>
      <c r="M26" s="203"/>
      <c r="N26" s="203"/>
      <c r="O26" s="203"/>
      <c r="P26" s="203"/>
      <c r="Q26" s="203"/>
      <c r="R26" s="203"/>
      <c r="S26" s="203"/>
      <c r="T26" s="15"/>
    </row>
    <row r="27" spans="2:20">
      <c r="B27" s="14"/>
      <c r="C27" s="273" t="s">
        <v>61</v>
      </c>
      <c r="D27" s="273"/>
      <c r="E27" s="273"/>
      <c r="F27" s="273"/>
      <c r="G27" s="273"/>
      <c r="H27" s="273"/>
      <c r="I27" s="273"/>
      <c r="J27" s="273"/>
      <c r="K27" s="273"/>
      <c r="L27" s="273"/>
      <c r="M27" s="273"/>
      <c r="N27" s="273"/>
      <c r="O27" s="273"/>
      <c r="P27" s="273"/>
      <c r="Q27" s="273"/>
      <c r="R27" s="273"/>
      <c r="S27" s="273"/>
      <c r="T27" s="15"/>
    </row>
    <row r="28" spans="2:20">
      <c r="B28" s="14"/>
      <c r="C28" s="273" t="s">
        <v>62</v>
      </c>
      <c r="D28" s="273"/>
      <c r="E28" s="273"/>
      <c r="F28" s="273"/>
      <c r="G28" s="282" t="s">
        <v>35</v>
      </c>
      <c r="H28" s="282"/>
      <c r="I28" s="282"/>
      <c r="J28" s="282"/>
      <c r="K28" s="282"/>
      <c r="L28" s="282"/>
      <c r="M28" s="282"/>
      <c r="N28" s="282"/>
      <c r="O28" s="282"/>
      <c r="P28" s="282"/>
      <c r="Q28" s="282"/>
      <c r="R28" s="282"/>
      <c r="S28" s="282"/>
      <c r="T28" s="15"/>
    </row>
    <row r="29" spans="2:20" ht="32.1" customHeight="1">
      <c r="B29" s="14"/>
      <c r="C29" s="273" t="s">
        <v>63</v>
      </c>
      <c r="D29" s="273"/>
      <c r="E29" s="273"/>
      <c r="F29" s="273"/>
      <c r="G29" s="281" t="s">
        <v>64</v>
      </c>
      <c r="H29" s="282"/>
      <c r="I29" s="282"/>
      <c r="J29" s="282"/>
      <c r="K29" s="282"/>
      <c r="L29" s="282"/>
      <c r="M29" s="282"/>
      <c r="N29" s="282"/>
      <c r="O29" s="282"/>
      <c r="P29" s="282"/>
      <c r="Q29" s="282"/>
      <c r="R29" s="282"/>
      <c r="S29" s="282"/>
      <c r="T29" s="15"/>
    </row>
    <row r="30" spans="2:20">
      <c r="B30" s="14"/>
      <c r="C30" s="273" t="s">
        <v>65</v>
      </c>
      <c r="D30" s="273"/>
      <c r="E30" s="273"/>
      <c r="F30" s="273"/>
      <c r="G30" s="282" t="s">
        <v>66</v>
      </c>
      <c r="H30" s="282"/>
      <c r="I30" s="282"/>
      <c r="J30" s="282"/>
      <c r="K30" s="282"/>
      <c r="L30" s="282"/>
      <c r="M30" s="282"/>
      <c r="N30" s="282"/>
      <c r="O30" s="282"/>
      <c r="P30" s="282"/>
      <c r="Q30" s="282"/>
      <c r="R30" s="282"/>
      <c r="S30" s="282"/>
      <c r="T30" s="15"/>
    </row>
    <row r="31" spans="2:20">
      <c r="B31" s="14"/>
      <c r="C31" s="34"/>
      <c r="D31" s="34"/>
      <c r="E31" s="34"/>
      <c r="F31" s="34"/>
      <c r="G31" s="273"/>
      <c r="H31" s="273"/>
      <c r="I31" s="273"/>
      <c r="J31" s="273"/>
      <c r="K31" s="273"/>
      <c r="L31" s="273"/>
      <c r="M31" s="273"/>
      <c r="N31" s="273"/>
      <c r="O31" s="273"/>
      <c r="P31" s="273"/>
      <c r="Q31" s="273"/>
      <c r="R31" s="273"/>
      <c r="S31" s="273"/>
      <c r="T31" s="15"/>
    </row>
    <row r="32" spans="2:20">
      <c r="B32" s="14"/>
      <c r="C32" s="314" t="s">
        <v>67</v>
      </c>
      <c r="D32" s="294"/>
      <c r="E32" s="295"/>
      <c r="F32" s="293" t="s">
        <v>68</v>
      </c>
      <c r="G32" s="294"/>
      <c r="H32" s="295"/>
      <c r="I32" s="287" t="s">
        <v>69</v>
      </c>
      <c r="J32" s="287"/>
      <c r="K32" s="37" t="s">
        <v>70</v>
      </c>
      <c r="L32" s="287" t="s">
        <v>71</v>
      </c>
      <c r="M32" s="287"/>
      <c r="N32" s="287" t="s">
        <v>72</v>
      </c>
      <c r="O32" s="287"/>
      <c r="P32" s="287" t="s">
        <v>73</v>
      </c>
      <c r="Q32" s="287"/>
      <c r="R32" s="288"/>
      <c r="S32" s="289"/>
      <c r="T32" s="15"/>
    </row>
    <row r="33" spans="2:20">
      <c r="B33" s="14"/>
      <c r="C33" s="315" t="s">
        <v>74</v>
      </c>
      <c r="D33" s="316"/>
      <c r="E33" s="317"/>
      <c r="F33" s="296"/>
      <c r="G33" s="297"/>
      <c r="H33" s="298"/>
      <c r="I33" s="290"/>
      <c r="J33" s="290"/>
      <c r="K33" s="38"/>
      <c r="L33" s="290"/>
      <c r="M33" s="290"/>
      <c r="N33" s="290"/>
      <c r="O33" s="290"/>
      <c r="P33" s="290"/>
      <c r="Q33" s="290"/>
      <c r="R33" s="291"/>
      <c r="S33" s="292"/>
      <c r="T33" s="15"/>
    </row>
    <row r="34" spans="2:20">
      <c r="B34" s="14"/>
      <c r="C34" s="308" t="s">
        <v>75</v>
      </c>
      <c r="D34" s="309"/>
      <c r="E34" s="310"/>
      <c r="F34" s="299"/>
      <c r="G34" s="300"/>
      <c r="H34" s="301"/>
      <c r="I34" s="284"/>
      <c r="J34" s="284"/>
      <c r="K34" s="39"/>
      <c r="L34" s="284"/>
      <c r="M34" s="284"/>
      <c r="N34" s="284"/>
      <c r="O34" s="284"/>
      <c r="P34" s="284"/>
      <c r="Q34" s="284"/>
      <c r="R34" s="285"/>
      <c r="S34" s="286"/>
      <c r="T34" s="15"/>
    </row>
    <row r="35" spans="2:20">
      <c r="B35" s="14"/>
      <c r="C35" s="308" t="s">
        <v>76</v>
      </c>
      <c r="D35" s="309"/>
      <c r="E35" s="310"/>
      <c r="F35" s="299"/>
      <c r="G35" s="300"/>
      <c r="H35" s="301"/>
      <c r="I35" s="284"/>
      <c r="J35" s="284"/>
      <c r="K35" s="39"/>
      <c r="L35" s="284"/>
      <c r="M35" s="284"/>
      <c r="N35" s="284"/>
      <c r="O35" s="284"/>
      <c r="P35" s="284"/>
      <c r="Q35" s="284"/>
      <c r="R35" s="285"/>
      <c r="S35" s="286"/>
      <c r="T35" s="15"/>
    </row>
    <row r="36" spans="2:20">
      <c r="B36" s="14"/>
      <c r="C36" s="311" t="s">
        <v>77</v>
      </c>
      <c r="D36" s="312"/>
      <c r="E36" s="313"/>
      <c r="F36" s="305"/>
      <c r="G36" s="306"/>
      <c r="H36" s="307"/>
      <c r="I36" s="302"/>
      <c r="J36" s="302"/>
      <c r="K36" s="40"/>
      <c r="L36" s="302"/>
      <c r="M36" s="302"/>
      <c r="N36" s="302"/>
      <c r="O36" s="302"/>
      <c r="P36" s="302"/>
      <c r="Q36" s="302"/>
      <c r="R36" s="303"/>
      <c r="S36" s="304"/>
      <c r="T36" s="15"/>
    </row>
    <row r="37" spans="2:20">
      <c r="B37" s="16"/>
      <c r="C37" s="17"/>
      <c r="D37" s="17"/>
      <c r="E37" s="17"/>
      <c r="F37" s="17"/>
      <c r="G37" s="17"/>
      <c r="H37" s="17"/>
      <c r="I37" s="17"/>
      <c r="J37" s="17"/>
      <c r="K37" s="17"/>
      <c r="L37" s="17"/>
      <c r="M37" s="17"/>
      <c r="N37" s="17"/>
      <c r="O37" s="17"/>
      <c r="P37" s="17"/>
      <c r="Q37" s="17"/>
      <c r="R37" s="17"/>
      <c r="S37" s="17"/>
      <c r="T37" s="18"/>
    </row>
  </sheetData>
  <mergeCells count="53">
    <mergeCell ref="C35:E35"/>
    <mergeCell ref="C36:E36"/>
    <mergeCell ref="I33:J33"/>
    <mergeCell ref="I34:J34"/>
    <mergeCell ref="C32:E32"/>
    <mergeCell ref="C33:E33"/>
    <mergeCell ref="C34:E34"/>
    <mergeCell ref="L35:M35"/>
    <mergeCell ref="N35:O35"/>
    <mergeCell ref="P35:S35"/>
    <mergeCell ref="F35:H35"/>
    <mergeCell ref="I35:J35"/>
    <mergeCell ref="L36:M36"/>
    <mergeCell ref="N36:O36"/>
    <mergeCell ref="P36:S36"/>
    <mergeCell ref="F36:H36"/>
    <mergeCell ref="I36:J36"/>
    <mergeCell ref="P34:S34"/>
    <mergeCell ref="C30:F30"/>
    <mergeCell ref="G30:S30"/>
    <mergeCell ref="G31:S31"/>
    <mergeCell ref="L32:M32"/>
    <mergeCell ref="N32:O32"/>
    <mergeCell ref="P32:S32"/>
    <mergeCell ref="L33:M33"/>
    <mergeCell ref="N33:O33"/>
    <mergeCell ref="P33:S33"/>
    <mergeCell ref="L34:M34"/>
    <mergeCell ref="N34:O34"/>
    <mergeCell ref="F32:H32"/>
    <mergeCell ref="F33:H33"/>
    <mergeCell ref="F34:H34"/>
    <mergeCell ref="I32:J32"/>
    <mergeCell ref="C29:F29"/>
    <mergeCell ref="G29:S29"/>
    <mergeCell ref="C16:F16"/>
    <mergeCell ref="C20:F20"/>
    <mergeCell ref="G20:S20"/>
    <mergeCell ref="C21:F21"/>
    <mergeCell ref="C27:F27"/>
    <mergeCell ref="G27:S27"/>
    <mergeCell ref="C28:F28"/>
    <mergeCell ref="G28:S28"/>
    <mergeCell ref="C17:F17"/>
    <mergeCell ref="G17:S17"/>
    <mergeCell ref="C13:F13"/>
    <mergeCell ref="C14:F14"/>
    <mergeCell ref="C15:F15"/>
    <mergeCell ref="G2:N6"/>
    <mergeCell ref="O2:T6"/>
    <mergeCell ref="C10:F10"/>
    <mergeCell ref="C11:F11"/>
    <mergeCell ref="G10:H10"/>
  </mergeCells>
  <dataValidations disablePrompts="1" count="1">
    <dataValidation type="date" operator="greaterThan" allowBlank="1" showInputMessage="1" showErrorMessage="1" error="Please enter a date" sqref="G10 I10:S10" xr:uid="{B8BFCB63-E375-D74E-ADA5-F4A89696987F}">
      <formula1>32957</formula1>
    </dataValidation>
  </dataValidations>
  <pageMargins left="0.7" right="0.7" top="0.75" bottom="0.75" header="0.3" footer="0.3"/>
  <pageSetup paperSize="8" orientation="landscape"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842F56-0F5F-2D44-B63F-97EA45DE09DB}">
  <dimension ref="B1:E29"/>
  <sheetViews>
    <sheetView showGridLines="0" view="pageBreakPreview" zoomScaleNormal="100" zoomScaleSheetLayoutView="100" workbookViewId="0">
      <selection activeCell="C13" sqref="C13:D13"/>
    </sheetView>
  </sheetViews>
  <sheetFormatPr defaultColWidth="10.875" defaultRowHeight="15.95"/>
  <cols>
    <col min="1" max="2" width="1.625" style="1" customWidth="1"/>
    <col min="3" max="3" width="142.875" style="1" customWidth="1"/>
    <col min="4" max="4" width="33.625" style="1" customWidth="1"/>
    <col min="5" max="6" width="1.625" style="1" customWidth="1"/>
    <col min="7" max="9" width="12.875" style="1" customWidth="1"/>
    <col min="10" max="16384" width="10.875" style="1"/>
  </cols>
  <sheetData>
    <row r="1" spans="2:5" ht="9.9499999999999993" customHeight="1" thickBot="1"/>
    <row r="2" spans="2:5" ht="90" customHeight="1" thickBot="1">
      <c r="B2" s="177"/>
      <c r="C2" s="178" t="s">
        <v>78</v>
      </c>
      <c r="D2" s="179"/>
      <c r="E2" s="180"/>
    </row>
    <row r="3" spans="2:5" ht="9.9499999999999993" customHeight="1">
      <c r="C3" s="8"/>
      <c r="D3" s="8"/>
    </row>
    <row r="4" spans="2:5" ht="18">
      <c r="C4" s="33" t="s">
        <v>79</v>
      </c>
      <c r="D4" s="34"/>
    </row>
    <row r="5" spans="2:5" ht="9.9499999999999993" customHeight="1">
      <c r="B5" s="24"/>
      <c r="C5" s="181"/>
      <c r="D5" s="182"/>
      <c r="E5" s="27"/>
    </row>
    <row r="6" spans="2:5">
      <c r="B6" s="28"/>
      <c r="C6" s="318" t="s">
        <v>80</v>
      </c>
      <c r="D6" s="318"/>
      <c r="E6" s="29"/>
    </row>
    <row r="7" spans="2:5">
      <c r="B7" s="28"/>
      <c r="C7" s="319" t="s">
        <v>81</v>
      </c>
      <c r="D7" s="320"/>
      <c r="E7" s="29"/>
    </row>
    <row r="8" spans="2:5" ht="9.9499999999999993" customHeight="1">
      <c r="B8" s="28"/>
      <c r="C8" s="183"/>
      <c r="D8" s="183"/>
      <c r="E8" s="29"/>
    </row>
    <row r="9" spans="2:5" ht="17.100000000000001">
      <c r="B9" s="28"/>
      <c r="C9" s="184" t="s">
        <v>82</v>
      </c>
      <c r="D9" s="183"/>
      <c r="E9" s="29"/>
    </row>
    <row r="10" spans="2:5">
      <c r="B10" s="28"/>
      <c r="C10" s="321" t="str">
        <f>IFERROR(_xlfn.CONCAT("Zero Tolerance Criteria --&gt; "&amp;TEXT(SUM('Audit outcomes'!E21:E25,'Audit outcomes'!E29:E33)/(SUM('Audit outcomes'!E13:E17)-SUM('Audit outcomes'!E45:E49)),"0%")),"N/A")</f>
        <v>Zero Tolerance Criteria --&gt; 0%</v>
      </c>
      <c r="D10" s="322"/>
      <c r="E10" s="29"/>
    </row>
    <row r="11" spans="2:5">
      <c r="B11" s="28"/>
      <c r="C11" s="323" t="str">
        <f>IFERROR(_xlfn.CONCAT("Major Criteria --&gt; "&amp;TEXT(SUM('Audit outcomes'!F21:F25,'Audit outcomes'!F29:F33)/(SUM('Audit outcomes'!F13:F17)-SUM('Audit outcomes'!F45:F49)),"0%")),"N/A")</f>
        <v>Major Criteria --&gt; 0%</v>
      </c>
      <c r="D11" s="324"/>
      <c r="E11" s="29"/>
    </row>
    <row r="12" spans="2:5">
      <c r="B12" s="28"/>
      <c r="C12" s="325" t="str">
        <f>IFERROR(_xlfn.CONCAT("Minor Criteria --&gt; "&amp;TEXT(SUM('Audit outcomes'!G21:G25,'Audit outcomes'!G29:G33)/(SUM('Audit outcomes'!G13:G17)-SUM('Audit outcomes'!G45:G49)),"0%")),"N/A")</f>
        <v>Minor Criteria --&gt; 0%</v>
      </c>
      <c r="D12" s="326"/>
      <c r="E12" s="29"/>
    </row>
    <row r="13" spans="2:5" ht="9.9499999999999993" customHeight="1">
      <c r="B13" s="28"/>
      <c r="C13" s="273"/>
      <c r="D13" s="273"/>
      <c r="E13" s="29"/>
    </row>
    <row r="14" spans="2:5">
      <c r="B14" s="28"/>
      <c r="C14" s="318" t="s">
        <v>83</v>
      </c>
      <c r="D14" s="318"/>
      <c r="E14" s="29"/>
    </row>
    <row r="15" spans="2:5">
      <c r="B15" s="28"/>
      <c r="C15" s="329" t="s">
        <v>49</v>
      </c>
      <c r="D15" s="330"/>
      <c r="E15" s="29"/>
    </row>
    <row r="16" spans="2:5">
      <c r="B16" s="28"/>
      <c r="C16" s="319" t="s">
        <v>84</v>
      </c>
      <c r="D16" s="320"/>
      <c r="E16" s="29"/>
    </row>
    <row r="17" spans="2:5">
      <c r="B17" s="28"/>
      <c r="C17" s="329" t="s">
        <v>85</v>
      </c>
      <c r="D17" s="330"/>
      <c r="E17" s="29"/>
    </row>
    <row r="18" spans="2:5">
      <c r="B18" s="28"/>
      <c r="C18" s="319" t="s">
        <v>86</v>
      </c>
      <c r="D18" s="320"/>
      <c r="E18" s="29"/>
    </row>
    <row r="19" spans="2:5">
      <c r="B19" s="28"/>
      <c r="C19" s="329" t="s">
        <v>50</v>
      </c>
      <c r="D19" s="330"/>
      <c r="E19" s="29"/>
    </row>
    <row r="20" spans="2:5" ht="15.95" customHeight="1">
      <c r="B20" s="28"/>
      <c r="C20" s="327" t="s">
        <v>87</v>
      </c>
      <c r="D20" s="328"/>
      <c r="E20" s="29"/>
    </row>
    <row r="21" spans="2:5">
      <c r="B21" s="28"/>
      <c r="C21" s="185" t="s">
        <v>52</v>
      </c>
      <c r="D21" s="186"/>
      <c r="E21" s="29"/>
    </row>
    <row r="22" spans="2:5" ht="15.95" customHeight="1">
      <c r="B22" s="28"/>
      <c r="C22" s="331" t="s">
        <v>88</v>
      </c>
      <c r="D22" s="332"/>
      <c r="E22" s="29"/>
    </row>
    <row r="23" spans="2:5">
      <c r="B23" s="28"/>
      <c r="C23" s="329" t="s">
        <v>89</v>
      </c>
      <c r="D23" s="330"/>
      <c r="E23" s="29"/>
    </row>
    <row r="24" spans="2:5">
      <c r="B24" s="28"/>
      <c r="C24" s="319" t="s">
        <v>90</v>
      </c>
      <c r="D24" s="320"/>
      <c r="E24" s="29"/>
    </row>
    <row r="25" spans="2:5" ht="9.9499999999999993" customHeight="1">
      <c r="B25" s="28"/>
      <c r="C25" s="34"/>
      <c r="D25" s="34"/>
      <c r="E25" s="29"/>
    </row>
    <row r="26" spans="2:5">
      <c r="B26" s="28"/>
      <c r="C26" s="318" t="s">
        <v>91</v>
      </c>
      <c r="D26" s="318"/>
      <c r="E26" s="29"/>
    </row>
    <row r="27" spans="2:5" ht="15.95" customHeight="1">
      <c r="B27" s="28"/>
      <c r="C27" s="327" t="s">
        <v>92</v>
      </c>
      <c r="D27" s="328"/>
      <c r="E27" s="29"/>
    </row>
    <row r="28" spans="2:5" ht="9.9499999999999993" customHeight="1">
      <c r="B28" s="30"/>
      <c r="C28" s="31"/>
      <c r="D28" s="31"/>
      <c r="E28" s="32"/>
    </row>
    <row r="29" spans="2:5" ht="9.9499999999999993" customHeight="1"/>
  </sheetData>
  <mergeCells count="18">
    <mergeCell ref="C27:D27"/>
    <mergeCell ref="C14:D14"/>
    <mergeCell ref="C15:D15"/>
    <mergeCell ref="C16:D16"/>
    <mergeCell ref="C17:D17"/>
    <mergeCell ref="C18:D18"/>
    <mergeCell ref="C19:D19"/>
    <mergeCell ref="C20:D20"/>
    <mergeCell ref="C22:D22"/>
    <mergeCell ref="C23:D23"/>
    <mergeCell ref="C24:D24"/>
    <mergeCell ref="C26:D26"/>
    <mergeCell ref="C13:D13"/>
    <mergeCell ref="C6:D6"/>
    <mergeCell ref="C7:D7"/>
    <mergeCell ref="C10:D10"/>
    <mergeCell ref="C11:D11"/>
    <mergeCell ref="C12:D12"/>
  </mergeCells>
  <pageMargins left="0.7" right="0.7" top="0.75" bottom="0.75" header="0.3" footer="0.3"/>
  <pageSetup paperSize="8" orientation="landscape"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53FD83-18A0-4A4F-A6B2-1D929F902369}">
  <sheetPr>
    <pageSetUpPr fitToPage="1"/>
  </sheetPr>
  <dimension ref="B1:V431"/>
  <sheetViews>
    <sheetView showGridLines="0" view="pageBreakPreview" zoomScale="75" zoomScaleNormal="100" zoomScaleSheetLayoutView="70" workbookViewId="0">
      <pane xSplit="7" ySplit="10" topLeftCell="J270" activePane="bottomRight" state="frozen"/>
      <selection pane="bottomRight" activeCell="L273" sqref="L273"/>
      <selection pane="bottomLeft" activeCell="C36" sqref="C36:R37"/>
      <selection pane="topRight" activeCell="C36" sqref="C36:R37"/>
    </sheetView>
  </sheetViews>
  <sheetFormatPr defaultColWidth="10.875" defaultRowHeight="15.95"/>
  <cols>
    <col min="1" max="1" width="2.875" style="1" customWidth="1"/>
    <col min="2" max="2" width="1.625" style="1" customWidth="1"/>
    <col min="3" max="3" width="14.375" style="1" bestFit="1" customWidth="1"/>
    <col min="4" max="4" width="14.375" style="1" customWidth="1"/>
    <col min="5" max="5" width="18.375" style="1" customWidth="1"/>
    <col min="6" max="6" width="29.5" style="1" customWidth="1"/>
    <col min="7" max="7" width="73.5" style="1" customWidth="1"/>
    <col min="8" max="8" width="36.375" style="1" customWidth="1"/>
    <col min="9" max="9" width="54.375" style="1" customWidth="1"/>
    <col min="10" max="10" width="32.875" style="1" customWidth="1"/>
    <col min="11" max="12" width="15" style="1" customWidth="1"/>
    <col min="13" max="16" width="12.375" style="1" customWidth="1"/>
    <col min="17" max="18" width="37" style="1" customWidth="1"/>
    <col min="19" max="19" width="31.875" style="1" customWidth="1"/>
    <col min="20" max="20" width="38.125" style="1" bestFit="1" customWidth="1"/>
    <col min="21" max="21" width="20.125" style="1" bestFit="1" customWidth="1"/>
    <col min="22" max="22" width="1.625" style="1" customWidth="1"/>
    <col min="23" max="24" width="12.875" style="1" customWidth="1"/>
    <col min="25" max="16384" width="10.875" style="1"/>
  </cols>
  <sheetData>
    <row r="1" spans="2:22" ht="12.95" customHeight="1" thickBot="1"/>
    <row r="2" spans="2:22" ht="30.95" customHeight="1">
      <c r="B2" s="2" t="s">
        <v>0</v>
      </c>
      <c r="C2" s="3"/>
      <c r="D2" s="3"/>
      <c r="E2" s="3"/>
      <c r="F2" s="3"/>
      <c r="G2" s="260" t="s">
        <v>1</v>
      </c>
      <c r="H2" s="260"/>
      <c r="I2" s="260"/>
      <c r="J2" s="260"/>
      <c r="K2" s="260"/>
      <c r="L2" s="260"/>
      <c r="M2" s="260"/>
      <c r="N2" s="260"/>
      <c r="O2" s="260"/>
      <c r="P2" s="260"/>
      <c r="Q2" s="274"/>
      <c r="R2" s="274"/>
      <c r="S2" s="274"/>
      <c r="T2" s="42"/>
    </row>
    <row r="3" spans="2:22" ht="15.95" customHeight="1">
      <c r="B3" s="4"/>
      <c r="C3" s="5"/>
      <c r="D3" s="5"/>
      <c r="E3" s="5"/>
      <c r="F3" s="5"/>
      <c r="G3" s="333"/>
      <c r="H3" s="333"/>
      <c r="I3" s="333"/>
      <c r="J3" s="333"/>
      <c r="K3" s="333"/>
      <c r="L3" s="333"/>
      <c r="M3" s="333"/>
      <c r="N3" s="333"/>
      <c r="O3" s="333"/>
      <c r="P3" s="333"/>
      <c r="Q3" s="276"/>
      <c r="R3" s="276"/>
      <c r="S3" s="276"/>
      <c r="T3" s="43"/>
    </row>
    <row r="4" spans="2:22" ht="15.95" customHeight="1">
      <c r="B4" s="4"/>
      <c r="C4" s="5"/>
      <c r="D4" s="5"/>
      <c r="E4" s="5"/>
      <c r="F4" s="5"/>
      <c r="G4" s="333"/>
      <c r="H4" s="333"/>
      <c r="I4" s="333"/>
      <c r="J4" s="333"/>
      <c r="K4" s="333"/>
      <c r="L4" s="333"/>
      <c r="M4" s="333"/>
      <c r="N4" s="333"/>
      <c r="O4" s="333"/>
      <c r="P4" s="333"/>
      <c r="Q4" s="276"/>
      <c r="R4" s="276"/>
      <c r="S4" s="276"/>
      <c r="T4" s="43"/>
    </row>
    <row r="5" spans="2:22" ht="15.95" customHeight="1">
      <c r="B5" s="4"/>
      <c r="C5" s="5"/>
      <c r="D5" s="5"/>
      <c r="E5" s="5"/>
      <c r="F5" s="5"/>
      <c r="G5" s="333"/>
      <c r="H5" s="333"/>
      <c r="I5" s="333"/>
      <c r="J5" s="333"/>
      <c r="K5" s="333"/>
      <c r="L5" s="333"/>
      <c r="M5" s="333"/>
      <c r="N5" s="333"/>
      <c r="O5" s="333"/>
      <c r="P5" s="333"/>
      <c r="Q5" s="276"/>
      <c r="R5" s="276"/>
      <c r="S5" s="276"/>
      <c r="T5" s="43"/>
    </row>
    <row r="6" spans="2:22" ht="17.100000000000001" customHeight="1" thickBot="1">
      <c r="B6" s="6"/>
      <c r="C6" s="7"/>
      <c r="D6" s="7"/>
      <c r="E6" s="7"/>
      <c r="F6" s="7"/>
      <c r="G6" s="334"/>
      <c r="H6" s="334"/>
      <c r="I6" s="334"/>
      <c r="J6" s="334"/>
      <c r="K6" s="334"/>
      <c r="L6" s="334"/>
      <c r="M6" s="334"/>
      <c r="N6" s="334"/>
      <c r="O6" s="334"/>
      <c r="P6" s="334"/>
      <c r="Q6" s="278"/>
      <c r="R6" s="278"/>
      <c r="S6" s="278"/>
      <c r="T6" s="44"/>
    </row>
    <row r="7" spans="2:22" ht="18" customHeight="1">
      <c r="C7" s="8"/>
      <c r="D7" s="8"/>
      <c r="E7" s="8"/>
      <c r="F7" s="8"/>
      <c r="G7" s="8"/>
      <c r="H7" s="8"/>
      <c r="I7" s="8"/>
      <c r="J7" s="8"/>
      <c r="K7" s="8"/>
      <c r="L7" s="8"/>
      <c r="M7" s="8"/>
      <c r="N7" s="8"/>
      <c r="O7" s="8"/>
      <c r="P7" s="8"/>
      <c r="Q7" s="8"/>
      <c r="R7" s="8"/>
      <c r="S7" s="8"/>
    </row>
    <row r="8" spans="2:22" ht="18">
      <c r="C8" s="33" t="s">
        <v>93</v>
      </c>
      <c r="D8" s="33"/>
      <c r="E8" s="34"/>
      <c r="F8" s="34"/>
      <c r="G8" s="34"/>
      <c r="H8" s="34"/>
      <c r="I8" s="34"/>
      <c r="J8" s="34"/>
      <c r="K8" s="34"/>
      <c r="L8" s="34"/>
      <c r="M8" s="34"/>
      <c r="N8" s="34"/>
      <c r="O8" s="34"/>
      <c r="P8" s="34"/>
      <c r="Q8" s="34"/>
    </row>
    <row r="9" spans="2:22">
      <c r="B9" s="45"/>
      <c r="C9" s="46"/>
      <c r="D9" s="46"/>
      <c r="E9" s="47"/>
      <c r="F9" s="47"/>
      <c r="G9" s="47"/>
      <c r="H9" s="47"/>
      <c r="I9" s="47"/>
      <c r="J9" s="47"/>
      <c r="K9" s="47"/>
      <c r="L9" s="47"/>
      <c r="M9" s="335" t="s">
        <v>94</v>
      </c>
      <c r="N9" s="335"/>
      <c r="O9" s="335"/>
      <c r="P9" s="335"/>
      <c r="Q9" s="47"/>
      <c r="R9" s="48"/>
      <c r="S9" s="48"/>
      <c r="T9" s="48"/>
      <c r="U9" s="48"/>
      <c r="V9" s="49"/>
    </row>
    <row r="10" spans="2:22" s="56" customFormat="1" ht="84.95">
      <c r="B10" s="50"/>
      <c r="C10" s="51" t="s">
        <v>95</v>
      </c>
      <c r="D10" s="51" t="s">
        <v>96</v>
      </c>
      <c r="E10" s="51" t="s">
        <v>97</v>
      </c>
      <c r="F10" s="51" t="s">
        <v>98</v>
      </c>
      <c r="G10" s="51" t="s">
        <v>99</v>
      </c>
      <c r="H10" s="51" t="s">
        <v>100</v>
      </c>
      <c r="I10" s="52" t="s">
        <v>101</v>
      </c>
      <c r="J10" s="52" t="s">
        <v>102</v>
      </c>
      <c r="K10" s="51" t="s">
        <v>103</v>
      </c>
      <c r="L10" s="52" t="s">
        <v>104</v>
      </c>
      <c r="M10" s="53" t="s">
        <v>105</v>
      </c>
      <c r="N10" s="52" t="s">
        <v>106</v>
      </c>
      <c r="O10" s="52" t="s">
        <v>107</v>
      </c>
      <c r="P10" s="54" t="s">
        <v>108</v>
      </c>
      <c r="Q10" s="52" t="s">
        <v>109</v>
      </c>
      <c r="R10" s="52" t="s">
        <v>110</v>
      </c>
      <c r="S10" s="52" t="s">
        <v>111</v>
      </c>
      <c r="T10" s="52" t="s">
        <v>112</v>
      </c>
      <c r="U10" s="52" t="s">
        <v>113</v>
      </c>
      <c r="V10" s="55"/>
    </row>
    <row r="11" spans="2:22" ht="33.950000000000003">
      <c r="B11" s="57"/>
      <c r="C11" s="84" t="s">
        <v>114</v>
      </c>
      <c r="D11" s="84" t="s">
        <v>115</v>
      </c>
      <c r="E11" s="85" t="s">
        <v>116</v>
      </c>
      <c r="F11" s="85" t="s">
        <v>117</v>
      </c>
      <c r="G11" s="86" t="s">
        <v>118</v>
      </c>
      <c r="H11" s="58" t="s">
        <v>119</v>
      </c>
      <c r="I11" s="187"/>
      <c r="J11" s="187"/>
      <c r="K11" s="91" t="s">
        <v>120</v>
      </c>
      <c r="L11" s="89"/>
      <c r="M11" s="60"/>
      <c r="N11" s="61"/>
      <c r="O11" s="61"/>
      <c r="P11" s="62"/>
      <c r="Q11" s="93"/>
      <c r="R11" s="94"/>
      <c r="S11" s="173"/>
      <c r="T11" s="94"/>
      <c r="U11" s="94" t="s">
        <v>121</v>
      </c>
      <c r="V11" s="63"/>
    </row>
    <row r="12" spans="2:22" ht="33.950000000000003">
      <c r="B12" s="57"/>
      <c r="C12" s="84" t="s">
        <v>122</v>
      </c>
      <c r="D12" s="84" t="s">
        <v>123</v>
      </c>
      <c r="E12" s="85" t="s">
        <v>116</v>
      </c>
      <c r="F12" s="85" t="s">
        <v>117</v>
      </c>
      <c r="G12" s="86" t="s">
        <v>124</v>
      </c>
      <c r="H12" s="58" t="s">
        <v>119</v>
      </c>
      <c r="I12" s="187"/>
      <c r="J12" s="187"/>
      <c r="K12" s="91" t="s">
        <v>120</v>
      </c>
      <c r="L12" s="89"/>
      <c r="M12" s="60"/>
      <c r="N12" s="61"/>
      <c r="O12" s="61"/>
      <c r="P12" s="62"/>
      <c r="Q12" s="93"/>
      <c r="R12" s="94"/>
      <c r="S12" s="173"/>
      <c r="T12" s="94"/>
      <c r="U12" s="94" t="s">
        <v>121</v>
      </c>
      <c r="V12" s="63"/>
    </row>
    <row r="13" spans="2:22" ht="51">
      <c r="B13" s="57"/>
      <c r="C13" s="84" t="s">
        <v>125</v>
      </c>
      <c r="D13" s="84" t="s">
        <v>126</v>
      </c>
      <c r="E13" s="85" t="s">
        <v>116</v>
      </c>
      <c r="F13" s="85" t="s">
        <v>117</v>
      </c>
      <c r="G13" s="86" t="s">
        <v>127</v>
      </c>
      <c r="H13" s="58" t="s">
        <v>128</v>
      </c>
      <c r="I13" s="187"/>
      <c r="J13" s="187"/>
      <c r="K13" s="91" t="s">
        <v>120</v>
      </c>
      <c r="L13" s="89"/>
      <c r="M13" s="60"/>
      <c r="N13" s="61"/>
      <c r="O13" s="61"/>
      <c r="P13" s="62"/>
      <c r="Q13" s="93"/>
      <c r="R13" s="94"/>
      <c r="S13" s="173"/>
      <c r="T13" s="94"/>
      <c r="U13" s="94" t="s">
        <v>121</v>
      </c>
      <c r="V13" s="63"/>
    </row>
    <row r="14" spans="2:22" ht="51">
      <c r="B14" s="57"/>
      <c r="C14" s="84" t="s">
        <v>129</v>
      </c>
      <c r="D14" s="84" t="s">
        <v>130</v>
      </c>
      <c r="E14" s="85" t="s">
        <v>116</v>
      </c>
      <c r="F14" s="85" t="s">
        <v>117</v>
      </c>
      <c r="G14" s="85" t="s">
        <v>131</v>
      </c>
      <c r="H14" s="58" t="s">
        <v>128</v>
      </c>
      <c r="I14" s="187"/>
      <c r="J14" s="187"/>
      <c r="K14" s="91" t="s">
        <v>132</v>
      </c>
      <c r="L14" s="89"/>
      <c r="M14" s="60"/>
      <c r="N14" s="61"/>
      <c r="O14" s="61"/>
      <c r="P14" s="62"/>
      <c r="Q14" s="93"/>
      <c r="R14" s="94"/>
      <c r="S14" s="173"/>
      <c r="T14" s="94"/>
      <c r="U14" s="94" t="s">
        <v>121</v>
      </c>
      <c r="V14" s="63"/>
    </row>
    <row r="15" spans="2:22" ht="51">
      <c r="B15" s="57"/>
      <c r="C15" s="84" t="s">
        <v>133</v>
      </c>
      <c r="D15" s="84" t="s">
        <v>134</v>
      </c>
      <c r="E15" s="85" t="s">
        <v>116</v>
      </c>
      <c r="F15" s="85" t="s">
        <v>117</v>
      </c>
      <c r="G15" s="85" t="s">
        <v>135</v>
      </c>
      <c r="H15" s="58" t="s">
        <v>121</v>
      </c>
      <c r="I15" s="187"/>
      <c r="J15" s="187"/>
      <c r="K15" s="91" t="s">
        <v>121</v>
      </c>
      <c r="L15" s="89"/>
      <c r="M15" s="60"/>
      <c r="N15" s="61"/>
      <c r="O15" s="61"/>
      <c r="P15" s="62"/>
      <c r="Q15" s="93"/>
      <c r="R15" s="94"/>
      <c r="S15" s="173"/>
      <c r="T15" s="94"/>
      <c r="U15" s="94" t="s">
        <v>121</v>
      </c>
      <c r="V15" s="63"/>
    </row>
    <row r="16" spans="2:22" ht="33.950000000000003">
      <c r="B16" s="57"/>
      <c r="C16" s="84" t="s">
        <v>136</v>
      </c>
      <c r="D16" s="84" t="s">
        <v>137</v>
      </c>
      <c r="E16" s="85" t="s">
        <v>116</v>
      </c>
      <c r="F16" s="85" t="s">
        <v>138</v>
      </c>
      <c r="G16" s="85" t="s">
        <v>139</v>
      </c>
      <c r="H16" s="58" t="s">
        <v>128</v>
      </c>
      <c r="I16" s="187"/>
      <c r="J16" s="187"/>
      <c r="K16" s="91" t="s">
        <v>132</v>
      </c>
      <c r="L16" s="89"/>
      <c r="M16" s="60"/>
      <c r="N16" s="61"/>
      <c r="O16" s="61"/>
      <c r="P16" s="62"/>
      <c r="Q16" s="93"/>
      <c r="R16" s="94"/>
      <c r="S16" s="173"/>
      <c r="T16" s="94"/>
      <c r="U16" s="94" t="s">
        <v>121</v>
      </c>
      <c r="V16" s="63"/>
    </row>
    <row r="17" spans="2:22" ht="51">
      <c r="B17" s="57"/>
      <c r="C17" s="84" t="s">
        <v>140</v>
      </c>
      <c r="D17" s="84" t="s">
        <v>137</v>
      </c>
      <c r="E17" s="85" t="s">
        <v>116</v>
      </c>
      <c r="F17" s="85" t="s">
        <v>138</v>
      </c>
      <c r="G17" s="86" t="s">
        <v>141</v>
      </c>
      <c r="H17" s="58" t="s">
        <v>128</v>
      </c>
      <c r="I17" s="187"/>
      <c r="J17" s="187"/>
      <c r="K17" s="91" t="s">
        <v>132</v>
      </c>
      <c r="L17" s="89"/>
      <c r="M17" s="60"/>
      <c r="N17" s="61"/>
      <c r="O17" s="61"/>
      <c r="P17" s="62"/>
      <c r="Q17" s="93"/>
      <c r="R17" s="94"/>
      <c r="S17" s="173"/>
      <c r="T17" s="94"/>
      <c r="U17" s="94" t="s">
        <v>121</v>
      </c>
      <c r="V17" s="63"/>
    </row>
    <row r="18" spans="2:22" ht="135.94999999999999">
      <c r="B18" s="57"/>
      <c r="C18" s="84" t="s">
        <v>142</v>
      </c>
      <c r="D18" s="84" t="s">
        <v>143</v>
      </c>
      <c r="E18" s="85" t="s">
        <v>116</v>
      </c>
      <c r="F18" s="85" t="s">
        <v>144</v>
      </c>
      <c r="G18" s="85" t="s">
        <v>145</v>
      </c>
      <c r="H18" s="58" t="s">
        <v>146</v>
      </c>
      <c r="I18" s="187"/>
      <c r="J18" s="187"/>
      <c r="K18" s="91" t="s">
        <v>132</v>
      </c>
      <c r="L18" s="89"/>
      <c r="M18" s="60"/>
      <c r="N18" s="61"/>
      <c r="O18" s="61"/>
      <c r="P18" s="62"/>
      <c r="Q18" s="93"/>
      <c r="R18" s="94"/>
      <c r="S18" s="173"/>
      <c r="T18" s="94"/>
      <c r="U18" s="94" t="s">
        <v>121</v>
      </c>
      <c r="V18" s="63"/>
    </row>
    <row r="19" spans="2:22" ht="51">
      <c r="B19" s="57"/>
      <c r="C19" s="84" t="s">
        <v>147</v>
      </c>
      <c r="D19" s="84" t="s">
        <v>148</v>
      </c>
      <c r="E19" s="85" t="s">
        <v>116</v>
      </c>
      <c r="F19" s="85" t="s">
        <v>149</v>
      </c>
      <c r="G19" s="86" t="s">
        <v>150</v>
      </c>
      <c r="H19" s="58" t="s">
        <v>151</v>
      </c>
      <c r="I19" s="187"/>
      <c r="J19" s="187"/>
      <c r="K19" s="91" t="s">
        <v>132</v>
      </c>
      <c r="L19" s="89"/>
      <c r="M19" s="60"/>
      <c r="N19" s="61"/>
      <c r="O19" s="61"/>
      <c r="P19" s="62"/>
      <c r="Q19" s="93"/>
      <c r="R19" s="94"/>
      <c r="S19" s="173"/>
      <c r="T19" s="94"/>
      <c r="U19" s="94" t="s">
        <v>121</v>
      </c>
      <c r="V19" s="63"/>
    </row>
    <row r="20" spans="2:22" ht="33.950000000000003">
      <c r="B20" s="57"/>
      <c r="C20" s="84" t="s">
        <v>152</v>
      </c>
      <c r="D20" s="84" t="s">
        <v>153</v>
      </c>
      <c r="E20" s="85" t="s">
        <v>116</v>
      </c>
      <c r="F20" s="85" t="s">
        <v>149</v>
      </c>
      <c r="G20" s="86" t="s">
        <v>154</v>
      </c>
      <c r="H20" s="58" t="s">
        <v>119</v>
      </c>
      <c r="I20" s="187"/>
      <c r="J20" s="187"/>
      <c r="K20" s="91" t="s">
        <v>132</v>
      </c>
      <c r="L20" s="89"/>
      <c r="M20" s="60"/>
      <c r="N20" s="61"/>
      <c r="O20" s="61"/>
      <c r="P20" s="62"/>
      <c r="Q20" s="93"/>
      <c r="R20" s="94"/>
      <c r="S20" s="173"/>
      <c r="T20" s="94"/>
      <c r="U20" s="94" t="s">
        <v>121</v>
      </c>
      <c r="V20" s="63"/>
    </row>
    <row r="21" spans="2:22" ht="68.099999999999994">
      <c r="B21" s="57"/>
      <c r="C21" s="84" t="s">
        <v>155</v>
      </c>
      <c r="D21" s="84" t="s">
        <v>156</v>
      </c>
      <c r="E21" s="85" t="s">
        <v>116</v>
      </c>
      <c r="F21" s="85" t="s">
        <v>149</v>
      </c>
      <c r="G21" s="86" t="s">
        <v>157</v>
      </c>
      <c r="H21" s="58" t="s">
        <v>158</v>
      </c>
      <c r="I21" s="187"/>
      <c r="J21" s="187"/>
      <c r="K21" s="91" t="s">
        <v>120</v>
      </c>
      <c r="L21" s="89"/>
      <c r="M21" s="60"/>
      <c r="N21" s="61"/>
      <c r="O21" s="61"/>
      <c r="P21" s="62"/>
      <c r="Q21" s="93"/>
      <c r="R21" s="94"/>
      <c r="S21" s="173"/>
      <c r="T21" s="94"/>
      <c r="U21" s="94" t="s">
        <v>121</v>
      </c>
      <c r="V21" s="63"/>
    </row>
    <row r="22" spans="2:22" ht="68.099999999999994">
      <c r="B22" s="57"/>
      <c r="C22" s="84" t="s">
        <v>159</v>
      </c>
      <c r="D22" s="84" t="s">
        <v>160</v>
      </c>
      <c r="E22" s="85" t="s">
        <v>116</v>
      </c>
      <c r="F22" s="85" t="s">
        <v>149</v>
      </c>
      <c r="G22" s="86" t="s">
        <v>161</v>
      </c>
      <c r="H22" s="58" t="s">
        <v>162</v>
      </c>
      <c r="I22" s="187"/>
      <c r="J22" s="187"/>
      <c r="K22" s="91" t="s">
        <v>132</v>
      </c>
      <c r="L22" s="89"/>
      <c r="M22" s="60"/>
      <c r="N22" s="61"/>
      <c r="O22" s="61"/>
      <c r="P22" s="62"/>
      <c r="Q22" s="93"/>
      <c r="R22" s="94"/>
      <c r="S22" s="173"/>
      <c r="T22" s="94"/>
      <c r="U22" s="94" t="s">
        <v>121</v>
      </c>
      <c r="V22" s="63"/>
    </row>
    <row r="23" spans="2:22" ht="33.950000000000003">
      <c r="B23" s="57"/>
      <c r="C23" s="84" t="s">
        <v>163</v>
      </c>
      <c r="D23" s="84" t="s">
        <v>164</v>
      </c>
      <c r="E23" s="85" t="s">
        <v>116</v>
      </c>
      <c r="F23" s="85" t="s">
        <v>149</v>
      </c>
      <c r="G23" s="86" t="s">
        <v>165</v>
      </c>
      <c r="H23" s="58" t="s">
        <v>128</v>
      </c>
      <c r="I23" s="187"/>
      <c r="J23" s="187"/>
      <c r="K23" s="91" t="s">
        <v>132</v>
      </c>
      <c r="L23" s="89"/>
      <c r="M23" s="60"/>
      <c r="N23" s="61"/>
      <c r="O23" s="61"/>
      <c r="P23" s="62"/>
      <c r="Q23" s="93"/>
      <c r="R23" s="94"/>
      <c r="S23" s="173"/>
      <c r="T23" s="94"/>
      <c r="U23" s="94" t="s">
        <v>121</v>
      </c>
      <c r="V23" s="63"/>
    </row>
    <row r="24" spans="2:22" ht="68.099999999999994">
      <c r="B24" s="57"/>
      <c r="C24" s="84" t="s">
        <v>166</v>
      </c>
      <c r="D24" s="84" t="s">
        <v>167</v>
      </c>
      <c r="E24" s="85" t="s">
        <v>116</v>
      </c>
      <c r="F24" s="85" t="s">
        <v>149</v>
      </c>
      <c r="G24" s="86" t="s">
        <v>168</v>
      </c>
      <c r="H24" s="58" t="s">
        <v>128</v>
      </c>
      <c r="I24" s="187"/>
      <c r="J24" s="187"/>
      <c r="K24" s="91" t="s">
        <v>132</v>
      </c>
      <c r="L24" s="89"/>
      <c r="M24" s="60"/>
      <c r="N24" s="61"/>
      <c r="O24" s="61"/>
      <c r="P24" s="62"/>
      <c r="Q24" s="93"/>
      <c r="R24" s="94"/>
      <c r="S24" s="173"/>
      <c r="T24" s="94"/>
      <c r="U24" s="94" t="s">
        <v>121</v>
      </c>
      <c r="V24" s="63"/>
    </row>
    <row r="25" spans="2:22" ht="68.099999999999994">
      <c r="B25" s="57"/>
      <c r="C25" s="84" t="s">
        <v>169</v>
      </c>
      <c r="D25" s="84" t="s">
        <v>170</v>
      </c>
      <c r="E25" s="85" t="s">
        <v>116</v>
      </c>
      <c r="F25" s="85" t="s">
        <v>149</v>
      </c>
      <c r="G25" s="86" t="s">
        <v>171</v>
      </c>
      <c r="H25" s="58" t="s">
        <v>158</v>
      </c>
      <c r="I25" s="187"/>
      <c r="J25" s="187"/>
      <c r="K25" s="91" t="s">
        <v>132</v>
      </c>
      <c r="L25" s="89"/>
      <c r="M25" s="60"/>
      <c r="N25" s="61"/>
      <c r="O25" s="61"/>
      <c r="P25" s="62"/>
      <c r="Q25" s="93"/>
      <c r="R25" s="94"/>
      <c r="S25" s="173"/>
      <c r="T25" s="94"/>
      <c r="U25" s="94" t="s">
        <v>121</v>
      </c>
      <c r="V25" s="63"/>
    </row>
    <row r="26" spans="2:22" ht="51">
      <c r="B26" s="57"/>
      <c r="C26" s="84" t="s">
        <v>172</v>
      </c>
      <c r="D26" s="84" t="s">
        <v>173</v>
      </c>
      <c r="E26" s="85" t="s">
        <v>116</v>
      </c>
      <c r="F26" s="85" t="s">
        <v>149</v>
      </c>
      <c r="G26" s="86" t="s">
        <v>174</v>
      </c>
      <c r="H26" s="58" t="s">
        <v>128</v>
      </c>
      <c r="I26" s="187"/>
      <c r="J26" s="187"/>
      <c r="K26" s="91" t="s">
        <v>132</v>
      </c>
      <c r="L26" s="89"/>
      <c r="M26" s="60"/>
      <c r="N26" s="61"/>
      <c r="O26" s="61"/>
      <c r="P26" s="62"/>
      <c r="Q26" s="93"/>
      <c r="R26" s="94"/>
      <c r="S26" s="173"/>
      <c r="T26" s="94"/>
      <c r="U26" s="94" t="s">
        <v>121</v>
      </c>
      <c r="V26" s="63"/>
    </row>
    <row r="27" spans="2:22" ht="51">
      <c r="B27" s="57"/>
      <c r="C27" s="84" t="s">
        <v>175</v>
      </c>
      <c r="D27" s="84" t="s">
        <v>176</v>
      </c>
      <c r="E27" s="85" t="s">
        <v>116</v>
      </c>
      <c r="F27" s="85" t="s">
        <v>177</v>
      </c>
      <c r="G27" s="86" t="s">
        <v>178</v>
      </c>
      <c r="H27" s="58" t="s">
        <v>128</v>
      </c>
      <c r="I27" s="187"/>
      <c r="J27" s="187"/>
      <c r="K27" s="91" t="s">
        <v>132</v>
      </c>
      <c r="L27" s="89"/>
      <c r="M27" s="60"/>
      <c r="N27" s="61"/>
      <c r="O27" s="61"/>
      <c r="P27" s="62"/>
      <c r="Q27" s="93"/>
      <c r="R27" s="94"/>
      <c r="S27" s="173"/>
      <c r="T27" s="94"/>
      <c r="U27" s="94" t="s">
        <v>121</v>
      </c>
      <c r="V27" s="63"/>
    </row>
    <row r="28" spans="2:22" ht="33.950000000000003">
      <c r="B28" s="57"/>
      <c r="C28" s="84" t="s">
        <v>179</v>
      </c>
      <c r="D28" s="84" t="s">
        <v>180</v>
      </c>
      <c r="E28" s="85" t="s">
        <v>116</v>
      </c>
      <c r="F28" s="85" t="s">
        <v>177</v>
      </c>
      <c r="G28" s="86" t="s">
        <v>181</v>
      </c>
      <c r="H28" s="58" t="s">
        <v>146</v>
      </c>
      <c r="I28" s="187"/>
      <c r="J28" s="187"/>
      <c r="K28" s="91" t="s">
        <v>132</v>
      </c>
      <c r="L28" s="89"/>
      <c r="M28" s="60"/>
      <c r="N28" s="61"/>
      <c r="O28" s="61"/>
      <c r="P28" s="62"/>
      <c r="Q28" s="93"/>
      <c r="R28" s="94"/>
      <c r="S28" s="173"/>
      <c r="T28" s="94"/>
      <c r="U28" s="94" t="s">
        <v>121</v>
      </c>
      <c r="V28" s="63"/>
    </row>
    <row r="29" spans="2:22" ht="33.950000000000003">
      <c r="B29" s="57"/>
      <c r="C29" s="84" t="s">
        <v>182</v>
      </c>
      <c r="D29" s="84" t="s">
        <v>183</v>
      </c>
      <c r="E29" s="85" t="s">
        <v>116</v>
      </c>
      <c r="F29" s="85" t="s">
        <v>177</v>
      </c>
      <c r="G29" s="86" t="s">
        <v>184</v>
      </c>
      <c r="H29" s="58" t="s">
        <v>128</v>
      </c>
      <c r="I29" s="187"/>
      <c r="J29" s="187"/>
      <c r="K29" s="91" t="s">
        <v>132</v>
      </c>
      <c r="L29" s="89"/>
      <c r="M29" s="60"/>
      <c r="N29" s="61"/>
      <c r="O29" s="61"/>
      <c r="P29" s="62"/>
      <c r="Q29" s="93"/>
      <c r="R29" s="94"/>
      <c r="S29" s="173"/>
      <c r="T29" s="94"/>
      <c r="U29" s="94" t="s">
        <v>121</v>
      </c>
      <c r="V29" s="63"/>
    </row>
    <row r="30" spans="2:22" ht="51">
      <c r="B30" s="57"/>
      <c r="C30" s="84" t="s">
        <v>185</v>
      </c>
      <c r="D30" s="84" t="s">
        <v>186</v>
      </c>
      <c r="E30" s="85" t="s">
        <v>116</v>
      </c>
      <c r="F30" s="85" t="s">
        <v>177</v>
      </c>
      <c r="G30" s="86" t="s">
        <v>187</v>
      </c>
      <c r="H30" s="58" t="s">
        <v>128</v>
      </c>
      <c r="I30" s="187"/>
      <c r="J30" s="187"/>
      <c r="K30" s="91" t="s">
        <v>132</v>
      </c>
      <c r="L30" s="89"/>
      <c r="M30" s="60"/>
      <c r="N30" s="61"/>
      <c r="O30" s="61"/>
      <c r="P30" s="62"/>
      <c r="Q30" s="93"/>
      <c r="R30" s="94"/>
      <c r="S30" s="173"/>
      <c r="T30" s="94"/>
      <c r="U30" s="94" t="s">
        <v>121</v>
      </c>
      <c r="V30" s="63"/>
    </row>
    <row r="31" spans="2:22" ht="51">
      <c r="B31" s="57"/>
      <c r="C31" s="84" t="s">
        <v>188</v>
      </c>
      <c r="D31" s="84" t="s">
        <v>189</v>
      </c>
      <c r="E31" s="85" t="s">
        <v>116</v>
      </c>
      <c r="F31" s="85" t="s">
        <v>190</v>
      </c>
      <c r="G31" s="86" t="s">
        <v>191</v>
      </c>
      <c r="H31" s="58" t="s">
        <v>128</v>
      </c>
      <c r="I31" s="187"/>
      <c r="J31" s="187"/>
      <c r="K31" s="91" t="s">
        <v>132</v>
      </c>
      <c r="L31" s="89"/>
      <c r="M31" s="60"/>
      <c r="N31" s="61"/>
      <c r="O31" s="61"/>
      <c r="P31" s="62"/>
      <c r="Q31" s="93"/>
      <c r="R31" s="94"/>
      <c r="S31" s="173"/>
      <c r="T31" s="94"/>
      <c r="U31" s="94" t="s">
        <v>121</v>
      </c>
      <c r="V31" s="63"/>
    </row>
    <row r="32" spans="2:22" ht="33.950000000000003">
      <c r="B32" s="57"/>
      <c r="C32" s="84" t="s">
        <v>192</v>
      </c>
      <c r="D32" s="84" t="s">
        <v>193</v>
      </c>
      <c r="E32" s="85" t="s">
        <v>116</v>
      </c>
      <c r="F32" s="85" t="s">
        <v>190</v>
      </c>
      <c r="G32" s="86" t="s">
        <v>194</v>
      </c>
      <c r="H32" s="58" t="s">
        <v>128</v>
      </c>
      <c r="I32" s="187"/>
      <c r="J32" s="187"/>
      <c r="K32" s="91" t="s">
        <v>132</v>
      </c>
      <c r="L32" s="89"/>
      <c r="M32" s="60"/>
      <c r="N32" s="61"/>
      <c r="O32" s="61"/>
      <c r="P32" s="62"/>
      <c r="Q32" s="93"/>
      <c r="R32" s="94"/>
      <c r="S32" s="173"/>
      <c r="T32" s="94"/>
      <c r="U32" s="94" t="s">
        <v>121</v>
      </c>
      <c r="V32" s="63"/>
    </row>
    <row r="33" spans="2:22" ht="33.950000000000003">
      <c r="B33" s="57"/>
      <c r="C33" s="84" t="s">
        <v>195</v>
      </c>
      <c r="D33" s="84" t="s">
        <v>196</v>
      </c>
      <c r="E33" s="85" t="s">
        <v>116</v>
      </c>
      <c r="F33" s="85" t="s">
        <v>190</v>
      </c>
      <c r="G33" s="86" t="s">
        <v>197</v>
      </c>
      <c r="H33" s="58" t="s">
        <v>158</v>
      </c>
      <c r="I33" s="187"/>
      <c r="J33" s="187"/>
      <c r="K33" s="91" t="s">
        <v>132</v>
      </c>
      <c r="L33" s="89"/>
      <c r="M33" s="60"/>
      <c r="N33" s="61"/>
      <c r="O33" s="61"/>
      <c r="P33" s="62"/>
      <c r="Q33" s="93"/>
      <c r="R33" s="94"/>
      <c r="S33" s="173"/>
      <c r="T33" s="94"/>
      <c r="U33" s="94" t="s">
        <v>121</v>
      </c>
      <c r="V33" s="63"/>
    </row>
    <row r="34" spans="2:22" ht="33.950000000000003">
      <c r="B34" s="57"/>
      <c r="C34" s="84" t="s">
        <v>198</v>
      </c>
      <c r="D34" s="84" t="s">
        <v>199</v>
      </c>
      <c r="E34" s="85" t="s">
        <v>116</v>
      </c>
      <c r="F34" s="85" t="s">
        <v>190</v>
      </c>
      <c r="G34" s="86" t="s">
        <v>200</v>
      </c>
      <c r="H34" s="58" t="s">
        <v>128</v>
      </c>
      <c r="I34" s="187"/>
      <c r="J34" s="187"/>
      <c r="K34" s="91" t="s">
        <v>132</v>
      </c>
      <c r="L34" s="89"/>
      <c r="M34" s="60"/>
      <c r="N34" s="61"/>
      <c r="O34" s="61"/>
      <c r="P34" s="62"/>
      <c r="Q34" s="93"/>
      <c r="R34" s="94"/>
      <c r="S34" s="173"/>
      <c r="T34" s="94"/>
      <c r="U34" s="94" t="s">
        <v>121</v>
      </c>
      <c r="V34" s="63"/>
    </row>
    <row r="35" spans="2:22" ht="33.950000000000003">
      <c r="B35" s="57"/>
      <c r="C35" s="84" t="s">
        <v>201</v>
      </c>
      <c r="D35" s="84" t="s">
        <v>202</v>
      </c>
      <c r="E35" s="85" t="s">
        <v>116</v>
      </c>
      <c r="F35" s="85" t="s">
        <v>203</v>
      </c>
      <c r="G35" s="86" t="s">
        <v>204</v>
      </c>
      <c r="H35" s="58" t="s">
        <v>158</v>
      </c>
      <c r="I35" s="187"/>
      <c r="J35" s="187"/>
      <c r="K35" s="91" t="s">
        <v>132</v>
      </c>
      <c r="L35" s="89"/>
      <c r="M35" s="60"/>
      <c r="N35" s="61"/>
      <c r="O35" s="61"/>
      <c r="P35" s="62"/>
      <c r="Q35" s="93"/>
      <c r="R35" s="94"/>
      <c r="S35" s="173"/>
      <c r="T35" s="94"/>
      <c r="U35" s="94" t="s">
        <v>121</v>
      </c>
      <c r="V35" s="63"/>
    </row>
    <row r="36" spans="2:22" ht="33.950000000000003">
      <c r="B36" s="57"/>
      <c r="C36" s="84" t="s">
        <v>205</v>
      </c>
      <c r="D36" s="84" t="s">
        <v>206</v>
      </c>
      <c r="E36" s="85" t="s">
        <v>116</v>
      </c>
      <c r="F36" s="85" t="s">
        <v>203</v>
      </c>
      <c r="G36" s="86" t="s">
        <v>207</v>
      </c>
      <c r="H36" s="58" t="s">
        <v>128</v>
      </c>
      <c r="I36" s="187"/>
      <c r="J36" s="187"/>
      <c r="K36" s="91" t="s">
        <v>132</v>
      </c>
      <c r="L36" s="89"/>
      <c r="M36" s="60"/>
      <c r="N36" s="61"/>
      <c r="O36" s="61"/>
      <c r="P36" s="62"/>
      <c r="Q36" s="93"/>
      <c r="R36" s="94"/>
      <c r="S36" s="173"/>
      <c r="T36" s="94"/>
      <c r="U36" s="94" t="s">
        <v>121</v>
      </c>
      <c r="V36" s="63"/>
    </row>
    <row r="37" spans="2:22" ht="33.950000000000003">
      <c r="B37" s="57"/>
      <c r="C37" s="84" t="s">
        <v>208</v>
      </c>
      <c r="D37" s="84" t="s">
        <v>209</v>
      </c>
      <c r="E37" s="85" t="s">
        <v>116</v>
      </c>
      <c r="F37" s="85" t="s">
        <v>203</v>
      </c>
      <c r="G37" s="86" t="s">
        <v>210</v>
      </c>
      <c r="H37" s="58" t="s">
        <v>128</v>
      </c>
      <c r="I37" s="187"/>
      <c r="J37" s="187"/>
      <c r="K37" s="91" t="s">
        <v>132</v>
      </c>
      <c r="L37" s="89"/>
      <c r="M37" s="60"/>
      <c r="N37" s="61"/>
      <c r="O37" s="61"/>
      <c r="P37" s="62"/>
      <c r="Q37" s="93"/>
      <c r="R37" s="94"/>
      <c r="S37" s="173"/>
      <c r="T37" s="94"/>
      <c r="U37" s="94" t="s">
        <v>121</v>
      </c>
      <c r="V37" s="63"/>
    </row>
    <row r="38" spans="2:22" ht="33.950000000000003">
      <c r="B38" s="57"/>
      <c r="C38" s="84" t="s">
        <v>211</v>
      </c>
      <c r="D38" s="84" t="s">
        <v>212</v>
      </c>
      <c r="E38" s="85" t="s">
        <v>116</v>
      </c>
      <c r="F38" s="85" t="s">
        <v>203</v>
      </c>
      <c r="G38" s="86" t="s">
        <v>213</v>
      </c>
      <c r="H38" s="58" t="s">
        <v>146</v>
      </c>
      <c r="I38" s="187"/>
      <c r="J38" s="187"/>
      <c r="K38" s="91" t="s">
        <v>132</v>
      </c>
      <c r="L38" s="89"/>
      <c r="M38" s="60"/>
      <c r="N38" s="61"/>
      <c r="O38" s="61"/>
      <c r="P38" s="62"/>
      <c r="Q38" s="93"/>
      <c r="R38" s="94"/>
      <c r="S38" s="173"/>
      <c r="T38" s="94"/>
      <c r="U38" s="94" t="s">
        <v>121</v>
      </c>
      <c r="V38" s="63"/>
    </row>
    <row r="39" spans="2:22" ht="33.950000000000003">
      <c r="B39" s="57"/>
      <c r="C39" s="84" t="s">
        <v>214</v>
      </c>
      <c r="D39" s="84" t="s">
        <v>215</v>
      </c>
      <c r="E39" s="85" t="s">
        <v>116</v>
      </c>
      <c r="F39" s="85" t="s">
        <v>216</v>
      </c>
      <c r="G39" s="86" t="s">
        <v>217</v>
      </c>
      <c r="H39" s="58" t="s">
        <v>128</v>
      </c>
      <c r="I39" s="187"/>
      <c r="J39" s="187"/>
      <c r="K39" s="91" t="s">
        <v>132</v>
      </c>
      <c r="L39" s="89"/>
      <c r="M39" s="60"/>
      <c r="N39" s="61"/>
      <c r="O39" s="61"/>
      <c r="P39" s="62"/>
      <c r="Q39" s="93"/>
      <c r="R39" s="94"/>
      <c r="S39" s="173"/>
      <c r="T39" s="94"/>
      <c r="U39" s="94" t="s">
        <v>121</v>
      </c>
      <c r="V39" s="63"/>
    </row>
    <row r="40" spans="2:22" ht="33.950000000000003">
      <c r="B40" s="57"/>
      <c r="C40" s="84" t="s">
        <v>218</v>
      </c>
      <c r="D40" s="84" t="s">
        <v>219</v>
      </c>
      <c r="E40" s="85" t="s">
        <v>116</v>
      </c>
      <c r="F40" s="85" t="s">
        <v>216</v>
      </c>
      <c r="G40" s="86" t="s">
        <v>220</v>
      </c>
      <c r="H40" s="58" t="s">
        <v>119</v>
      </c>
      <c r="I40" s="187"/>
      <c r="J40" s="187"/>
      <c r="K40" s="91" t="s">
        <v>120</v>
      </c>
      <c r="L40" s="89"/>
      <c r="M40" s="60"/>
      <c r="N40" s="61"/>
      <c r="O40" s="61"/>
      <c r="P40" s="62"/>
      <c r="Q40" s="93"/>
      <c r="R40" s="94"/>
      <c r="S40" s="173"/>
      <c r="T40" s="94"/>
      <c r="U40" s="94" t="s">
        <v>121</v>
      </c>
      <c r="V40" s="63"/>
    </row>
    <row r="41" spans="2:22" ht="33.950000000000003">
      <c r="B41" s="57"/>
      <c r="C41" s="84" t="s">
        <v>221</v>
      </c>
      <c r="D41" s="84" t="s">
        <v>222</v>
      </c>
      <c r="E41" s="85" t="s">
        <v>116</v>
      </c>
      <c r="F41" s="85" t="s">
        <v>216</v>
      </c>
      <c r="G41" s="86" t="s">
        <v>223</v>
      </c>
      <c r="H41" s="58" t="s">
        <v>128</v>
      </c>
      <c r="I41" s="187"/>
      <c r="J41" s="187"/>
      <c r="K41" s="91" t="s">
        <v>120</v>
      </c>
      <c r="L41" s="89"/>
      <c r="M41" s="60"/>
      <c r="N41" s="61"/>
      <c r="O41" s="61"/>
      <c r="P41" s="62"/>
      <c r="Q41" s="93"/>
      <c r="R41" s="94"/>
      <c r="S41" s="173"/>
      <c r="T41" s="94"/>
      <c r="U41" s="94" t="s">
        <v>121</v>
      </c>
      <c r="V41" s="63"/>
    </row>
    <row r="42" spans="2:22" ht="51">
      <c r="B42" s="57"/>
      <c r="C42" s="84" t="s">
        <v>224</v>
      </c>
      <c r="D42" s="84" t="s">
        <v>222</v>
      </c>
      <c r="E42" s="85" t="s">
        <v>116</v>
      </c>
      <c r="F42" s="85" t="s">
        <v>216</v>
      </c>
      <c r="G42" s="86" t="s">
        <v>225</v>
      </c>
      <c r="H42" s="58" t="s">
        <v>128</v>
      </c>
      <c r="I42" s="187"/>
      <c r="J42" s="187"/>
      <c r="K42" s="91" t="s">
        <v>120</v>
      </c>
      <c r="L42" s="89"/>
      <c r="M42" s="60"/>
      <c r="N42" s="61"/>
      <c r="O42" s="61"/>
      <c r="P42" s="62"/>
      <c r="Q42" s="93"/>
      <c r="R42" s="94"/>
      <c r="S42" s="173"/>
      <c r="T42" s="94"/>
      <c r="U42" s="94" t="s">
        <v>121</v>
      </c>
      <c r="V42" s="63"/>
    </row>
    <row r="43" spans="2:22" ht="33.950000000000003">
      <c r="B43" s="57"/>
      <c r="C43" s="84" t="s">
        <v>226</v>
      </c>
      <c r="D43" s="84" t="s">
        <v>227</v>
      </c>
      <c r="E43" s="85" t="s">
        <v>116</v>
      </c>
      <c r="F43" s="85" t="s">
        <v>216</v>
      </c>
      <c r="G43" s="86" t="s">
        <v>228</v>
      </c>
      <c r="H43" s="58" t="s">
        <v>146</v>
      </c>
      <c r="I43" s="187"/>
      <c r="J43" s="187"/>
      <c r="K43" s="91" t="s">
        <v>132</v>
      </c>
      <c r="L43" s="89"/>
      <c r="M43" s="60"/>
      <c r="N43" s="61"/>
      <c r="O43" s="61"/>
      <c r="P43" s="62"/>
      <c r="Q43" s="93"/>
      <c r="R43" s="94"/>
      <c r="S43" s="173"/>
      <c r="T43" s="94"/>
      <c r="U43" s="94" t="s">
        <v>121</v>
      </c>
      <c r="V43" s="63"/>
    </row>
    <row r="44" spans="2:22" ht="33.950000000000003">
      <c r="B44" s="57"/>
      <c r="C44" s="84" t="s">
        <v>229</v>
      </c>
      <c r="D44" s="84" t="s">
        <v>230</v>
      </c>
      <c r="E44" s="85" t="s">
        <v>116</v>
      </c>
      <c r="F44" s="85" t="s">
        <v>216</v>
      </c>
      <c r="G44" s="86" t="s">
        <v>231</v>
      </c>
      <c r="H44" s="58" t="s">
        <v>128</v>
      </c>
      <c r="I44" s="187"/>
      <c r="J44" s="187"/>
      <c r="K44" s="91" t="s">
        <v>132</v>
      </c>
      <c r="L44" s="89"/>
      <c r="M44" s="60"/>
      <c r="N44" s="61"/>
      <c r="O44" s="61"/>
      <c r="P44" s="62"/>
      <c r="Q44" s="93"/>
      <c r="R44" s="94"/>
      <c r="S44" s="173"/>
      <c r="T44" s="94"/>
      <c r="U44" s="94" t="s">
        <v>121</v>
      </c>
      <c r="V44" s="63"/>
    </row>
    <row r="45" spans="2:22" ht="51">
      <c r="B45" s="57"/>
      <c r="C45" s="84" t="s">
        <v>232</v>
      </c>
      <c r="D45" s="84" t="s">
        <v>233</v>
      </c>
      <c r="E45" s="85" t="s">
        <v>116</v>
      </c>
      <c r="F45" s="85" t="s">
        <v>234</v>
      </c>
      <c r="G45" s="86" t="s">
        <v>235</v>
      </c>
      <c r="H45" s="58" t="s">
        <v>128</v>
      </c>
      <c r="I45" s="187"/>
      <c r="J45" s="187"/>
      <c r="K45" s="91" t="s">
        <v>120</v>
      </c>
      <c r="L45" s="89"/>
      <c r="M45" s="60"/>
      <c r="N45" s="61"/>
      <c r="O45" s="61"/>
      <c r="P45" s="62"/>
      <c r="Q45" s="93"/>
      <c r="R45" s="94"/>
      <c r="S45" s="173"/>
      <c r="T45" s="94"/>
      <c r="U45" s="94" t="s">
        <v>121</v>
      </c>
      <c r="V45" s="63"/>
    </row>
    <row r="46" spans="2:22" ht="33.950000000000003">
      <c r="B46" s="57"/>
      <c r="C46" s="84" t="s">
        <v>236</v>
      </c>
      <c r="D46" s="84" t="s">
        <v>237</v>
      </c>
      <c r="E46" s="85" t="s">
        <v>116</v>
      </c>
      <c r="F46" s="85" t="s">
        <v>234</v>
      </c>
      <c r="G46" s="86" t="s">
        <v>238</v>
      </c>
      <c r="H46" s="58" t="s">
        <v>119</v>
      </c>
      <c r="I46" s="187"/>
      <c r="J46" s="187"/>
      <c r="K46" s="91" t="s">
        <v>120</v>
      </c>
      <c r="L46" s="89"/>
      <c r="M46" s="60"/>
      <c r="N46" s="61"/>
      <c r="O46" s="61"/>
      <c r="P46" s="62"/>
      <c r="Q46" s="93"/>
      <c r="R46" s="94"/>
      <c r="S46" s="173"/>
      <c r="T46" s="94"/>
      <c r="U46" s="94" t="s">
        <v>121</v>
      </c>
      <c r="V46" s="63"/>
    </row>
    <row r="47" spans="2:22" ht="51">
      <c r="B47" s="57"/>
      <c r="C47" s="84" t="s">
        <v>239</v>
      </c>
      <c r="D47" s="84" t="s">
        <v>240</v>
      </c>
      <c r="E47" s="85" t="s">
        <v>116</v>
      </c>
      <c r="F47" s="85" t="s">
        <v>234</v>
      </c>
      <c r="G47" s="86" t="s">
        <v>241</v>
      </c>
      <c r="H47" s="58" t="s">
        <v>158</v>
      </c>
      <c r="I47" s="187"/>
      <c r="J47" s="187"/>
      <c r="K47" s="91" t="s">
        <v>120</v>
      </c>
      <c r="L47" s="89"/>
      <c r="M47" s="60"/>
      <c r="N47" s="61"/>
      <c r="O47" s="61"/>
      <c r="P47" s="62"/>
      <c r="Q47" s="93"/>
      <c r="R47" s="94"/>
      <c r="S47" s="173"/>
      <c r="T47" s="94"/>
      <c r="U47" s="94" t="s">
        <v>121</v>
      </c>
      <c r="V47" s="63"/>
    </row>
    <row r="48" spans="2:22" ht="23.1">
      <c r="B48" s="57"/>
      <c r="C48" s="84" t="s">
        <v>242</v>
      </c>
      <c r="D48" s="84" t="s">
        <v>243</v>
      </c>
      <c r="E48" s="85" t="s">
        <v>116</v>
      </c>
      <c r="F48" s="85" t="s">
        <v>234</v>
      </c>
      <c r="G48" s="86" t="s">
        <v>244</v>
      </c>
      <c r="H48" s="58" t="s">
        <v>158</v>
      </c>
      <c r="I48" s="187"/>
      <c r="J48" s="187"/>
      <c r="K48" s="91" t="s">
        <v>120</v>
      </c>
      <c r="L48" s="89"/>
      <c r="M48" s="60"/>
      <c r="N48" s="61"/>
      <c r="O48" s="61"/>
      <c r="P48" s="62"/>
      <c r="Q48" s="93"/>
      <c r="R48" s="94"/>
      <c r="S48" s="173"/>
      <c r="T48" s="94"/>
      <c r="U48" s="94" t="s">
        <v>121</v>
      </c>
      <c r="V48" s="63"/>
    </row>
    <row r="49" spans="2:22" ht="68.099999999999994">
      <c r="B49" s="57"/>
      <c r="C49" s="84" t="s">
        <v>245</v>
      </c>
      <c r="D49" s="84" t="s">
        <v>246</v>
      </c>
      <c r="E49" s="85" t="s">
        <v>116</v>
      </c>
      <c r="F49" s="85" t="s">
        <v>234</v>
      </c>
      <c r="G49" s="86" t="s">
        <v>247</v>
      </c>
      <c r="H49" s="58" t="s">
        <v>162</v>
      </c>
      <c r="I49" s="187"/>
      <c r="J49" s="187"/>
      <c r="K49" s="91" t="s">
        <v>120</v>
      </c>
      <c r="L49" s="89"/>
      <c r="M49" s="60"/>
      <c r="N49" s="61"/>
      <c r="O49" s="61"/>
      <c r="P49" s="62"/>
      <c r="Q49" s="93"/>
      <c r="R49" s="94"/>
      <c r="S49" s="173"/>
      <c r="T49" s="94"/>
      <c r="U49" s="94" t="s">
        <v>121</v>
      </c>
      <c r="V49" s="63"/>
    </row>
    <row r="50" spans="2:22" ht="33.950000000000003">
      <c r="B50" s="57"/>
      <c r="C50" s="84" t="s">
        <v>248</v>
      </c>
      <c r="D50" s="84" t="s">
        <v>249</v>
      </c>
      <c r="E50" s="85" t="s">
        <v>116</v>
      </c>
      <c r="F50" s="85" t="s">
        <v>234</v>
      </c>
      <c r="G50" s="86" t="s">
        <v>250</v>
      </c>
      <c r="H50" s="58" t="s">
        <v>128</v>
      </c>
      <c r="I50" s="187"/>
      <c r="J50" s="187"/>
      <c r="K50" s="91" t="s">
        <v>132</v>
      </c>
      <c r="L50" s="89"/>
      <c r="M50" s="60"/>
      <c r="N50" s="61"/>
      <c r="O50" s="61"/>
      <c r="P50" s="62"/>
      <c r="Q50" s="93"/>
      <c r="R50" s="94"/>
      <c r="S50" s="173"/>
      <c r="T50" s="94"/>
      <c r="U50" s="94" t="s">
        <v>121</v>
      </c>
      <c r="V50" s="63"/>
    </row>
    <row r="51" spans="2:22" ht="33.950000000000003">
      <c r="B51" s="57"/>
      <c r="C51" s="84" t="s">
        <v>251</v>
      </c>
      <c r="D51" s="84" t="s">
        <v>252</v>
      </c>
      <c r="E51" s="85" t="s">
        <v>116</v>
      </c>
      <c r="F51" s="85" t="s">
        <v>253</v>
      </c>
      <c r="G51" s="86" t="s">
        <v>254</v>
      </c>
      <c r="H51" s="58" t="s">
        <v>146</v>
      </c>
      <c r="I51" s="187"/>
      <c r="J51" s="187"/>
      <c r="K51" s="91" t="s">
        <v>132</v>
      </c>
      <c r="L51" s="89"/>
      <c r="M51" s="60"/>
      <c r="N51" s="61"/>
      <c r="O51" s="61"/>
      <c r="P51" s="62"/>
      <c r="Q51" s="93"/>
      <c r="R51" s="94"/>
      <c r="S51" s="173"/>
      <c r="T51" s="94"/>
      <c r="U51" s="94" t="s">
        <v>121</v>
      </c>
      <c r="V51" s="63"/>
    </row>
    <row r="52" spans="2:22" ht="33.950000000000003">
      <c r="B52" s="57"/>
      <c r="C52" s="84" t="s">
        <v>255</v>
      </c>
      <c r="D52" s="84" t="s">
        <v>256</v>
      </c>
      <c r="E52" s="85" t="s">
        <v>116</v>
      </c>
      <c r="F52" s="85" t="s">
        <v>253</v>
      </c>
      <c r="G52" s="86" t="s">
        <v>257</v>
      </c>
      <c r="H52" s="58" t="s">
        <v>158</v>
      </c>
      <c r="I52" s="187"/>
      <c r="J52" s="187"/>
      <c r="K52" s="91" t="s">
        <v>132</v>
      </c>
      <c r="L52" s="89"/>
      <c r="M52" s="60"/>
      <c r="N52" s="61"/>
      <c r="O52" s="61"/>
      <c r="P52" s="62"/>
      <c r="Q52" s="93"/>
      <c r="R52" s="94"/>
      <c r="S52" s="173"/>
      <c r="T52" s="94"/>
      <c r="U52" s="94" t="s">
        <v>121</v>
      </c>
      <c r="V52" s="63"/>
    </row>
    <row r="53" spans="2:22" ht="51">
      <c r="B53" s="57"/>
      <c r="C53" s="84" t="s">
        <v>258</v>
      </c>
      <c r="D53" s="84" t="s">
        <v>259</v>
      </c>
      <c r="E53" s="85" t="s">
        <v>116</v>
      </c>
      <c r="F53" s="85" t="s">
        <v>260</v>
      </c>
      <c r="G53" s="86" t="s">
        <v>261</v>
      </c>
      <c r="H53" s="58" t="s">
        <v>128</v>
      </c>
      <c r="I53" s="187"/>
      <c r="J53" s="187"/>
      <c r="K53" s="91" t="s">
        <v>120</v>
      </c>
      <c r="L53" s="89"/>
      <c r="M53" s="60"/>
      <c r="N53" s="61"/>
      <c r="O53" s="61"/>
      <c r="P53" s="62"/>
      <c r="Q53" s="93"/>
      <c r="R53" s="94"/>
      <c r="S53" s="173"/>
      <c r="T53" s="94"/>
      <c r="U53" s="94" t="s">
        <v>121</v>
      </c>
      <c r="V53" s="63"/>
    </row>
    <row r="54" spans="2:22" ht="33.950000000000003">
      <c r="B54" s="57"/>
      <c r="C54" s="84" t="s">
        <v>262</v>
      </c>
      <c r="D54" s="84" t="s">
        <v>263</v>
      </c>
      <c r="E54" s="85" t="s">
        <v>116</v>
      </c>
      <c r="F54" s="85" t="s">
        <v>260</v>
      </c>
      <c r="G54" s="86" t="s">
        <v>264</v>
      </c>
      <c r="H54" s="58" t="s">
        <v>119</v>
      </c>
      <c r="I54" s="187"/>
      <c r="J54" s="187"/>
      <c r="K54" s="91" t="s">
        <v>120</v>
      </c>
      <c r="L54" s="89"/>
      <c r="M54" s="60"/>
      <c r="N54" s="61"/>
      <c r="O54" s="61"/>
      <c r="P54" s="62"/>
      <c r="Q54" s="93"/>
      <c r="R54" s="94"/>
      <c r="S54" s="173"/>
      <c r="T54" s="94"/>
      <c r="U54" s="94" t="s">
        <v>121</v>
      </c>
      <c r="V54" s="63"/>
    </row>
    <row r="55" spans="2:22" ht="51">
      <c r="B55" s="57"/>
      <c r="C55" s="84" t="s">
        <v>265</v>
      </c>
      <c r="D55" s="84" t="s">
        <v>266</v>
      </c>
      <c r="E55" s="85" t="s">
        <v>116</v>
      </c>
      <c r="F55" s="85" t="s">
        <v>260</v>
      </c>
      <c r="G55" s="86" t="s">
        <v>267</v>
      </c>
      <c r="H55" s="58" t="s">
        <v>128</v>
      </c>
      <c r="I55" s="187"/>
      <c r="J55" s="187"/>
      <c r="K55" s="91" t="s">
        <v>120</v>
      </c>
      <c r="L55" s="89"/>
      <c r="M55" s="60"/>
      <c r="N55" s="61"/>
      <c r="O55" s="61"/>
      <c r="P55" s="62"/>
      <c r="Q55" s="93"/>
      <c r="R55" s="94"/>
      <c r="S55" s="173"/>
      <c r="T55" s="94"/>
      <c r="U55" s="94" t="s">
        <v>121</v>
      </c>
      <c r="V55" s="63"/>
    </row>
    <row r="56" spans="2:22" ht="33.950000000000003">
      <c r="B56" s="57"/>
      <c r="C56" s="84" t="s">
        <v>268</v>
      </c>
      <c r="D56" s="84" t="s">
        <v>269</v>
      </c>
      <c r="E56" s="85" t="s">
        <v>116</v>
      </c>
      <c r="F56" s="85" t="s">
        <v>260</v>
      </c>
      <c r="G56" s="86" t="s">
        <v>270</v>
      </c>
      <c r="H56" s="58" t="s">
        <v>146</v>
      </c>
      <c r="I56" s="187"/>
      <c r="J56" s="187"/>
      <c r="K56" s="91" t="s">
        <v>120</v>
      </c>
      <c r="L56" s="89"/>
      <c r="M56" s="60"/>
      <c r="N56" s="61"/>
      <c r="O56" s="61"/>
      <c r="P56" s="62"/>
      <c r="Q56" s="93"/>
      <c r="R56" s="94"/>
      <c r="S56" s="173"/>
      <c r="T56" s="94"/>
      <c r="U56" s="94" t="s">
        <v>121</v>
      </c>
      <c r="V56" s="63"/>
    </row>
    <row r="57" spans="2:22" ht="33.950000000000003">
      <c r="B57" s="57"/>
      <c r="C57" s="84" t="s">
        <v>271</v>
      </c>
      <c r="D57" s="84" t="s">
        <v>272</v>
      </c>
      <c r="E57" s="85" t="s">
        <v>116</v>
      </c>
      <c r="F57" s="85" t="s">
        <v>260</v>
      </c>
      <c r="G57" s="86" t="s">
        <v>273</v>
      </c>
      <c r="H57" s="58" t="s">
        <v>128</v>
      </c>
      <c r="I57" s="187"/>
      <c r="J57" s="187"/>
      <c r="K57" s="91" t="s">
        <v>120</v>
      </c>
      <c r="L57" s="89"/>
      <c r="M57" s="60"/>
      <c r="N57" s="61"/>
      <c r="O57" s="61"/>
      <c r="P57" s="62"/>
      <c r="Q57" s="93"/>
      <c r="R57" s="94"/>
      <c r="S57" s="173"/>
      <c r="T57" s="94"/>
      <c r="U57" s="94" t="s">
        <v>121</v>
      </c>
      <c r="V57" s="63"/>
    </row>
    <row r="58" spans="2:22" ht="51">
      <c r="B58" s="57"/>
      <c r="C58" s="84" t="s">
        <v>274</v>
      </c>
      <c r="D58" s="84" t="s">
        <v>275</v>
      </c>
      <c r="E58" s="85" t="s">
        <v>116</v>
      </c>
      <c r="F58" s="85" t="s">
        <v>260</v>
      </c>
      <c r="G58" s="86" t="s">
        <v>276</v>
      </c>
      <c r="H58" s="58" t="s">
        <v>158</v>
      </c>
      <c r="I58" s="187"/>
      <c r="J58" s="187"/>
      <c r="K58" s="91" t="s">
        <v>120</v>
      </c>
      <c r="L58" s="89"/>
      <c r="M58" s="60"/>
      <c r="N58" s="61"/>
      <c r="O58" s="61"/>
      <c r="P58" s="62"/>
      <c r="Q58" s="93"/>
      <c r="R58" s="94"/>
      <c r="S58" s="173"/>
      <c r="T58" s="94"/>
      <c r="U58" s="94" t="s">
        <v>121</v>
      </c>
      <c r="V58" s="63"/>
    </row>
    <row r="59" spans="2:22" ht="51">
      <c r="B59" s="57"/>
      <c r="C59" s="84" t="s">
        <v>277</v>
      </c>
      <c r="D59" s="84" t="s">
        <v>278</v>
      </c>
      <c r="E59" s="85" t="s">
        <v>116</v>
      </c>
      <c r="F59" s="85" t="s">
        <v>260</v>
      </c>
      <c r="G59" s="86" t="s">
        <v>279</v>
      </c>
      <c r="H59" s="58" t="s">
        <v>158</v>
      </c>
      <c r="I59" s="187"/>
      <c r="J59" s="187"/>
      <c r="K59" s="91" t="s">
        <v>120</v>
      </c>
      <c r="L59" s="89"/>
      <c r="M59" s="60"/>
      <c r="N59" s="61"/>
      <c r="O59" s="61"/>
      <c r="P59" s="62"/>
      <c r="Q59" s="93"/>
      <c r="R59" s="94"/>
      <c r="S59" s="173"/>
      <c r="T59" s="94"/>
      <c r="U59" s="94" t="s">
        <v>121</v>
      </c>
      <c r="V59" s="63"/>
    </row>
    <row r="60" spans="2:22" ht="33.950000000000003">
      <c r="B60" s="57"/>
      <c r="C60" s="84" t="s">
        <v>280</v>
      </c>
      <c r="D60" s="84" t="s">
        <v>281</v>
      </c>
      <c r="E60" s="85" t="s">
        <v>116</v>
      </c>
      <c r="F60" s="85" t="s">
        <v>260</v>
      </c>
      <c r="G60" s="86" t="s">
        <v>282</v>
      </c>
      <c r="H60" s="58" t="s">
        <v>162</v>
      </c>
      <c r="I60" s="187"/>
      <c r="J60" s="187"/>
      <c r="K60" s="91" t="s">
        <v>132</v>
      </c>
      <c r="L60" s="89"/>
      <c r="M60" s="60"/>
      <c r="N60" s="61"/>
      <c r="O60" s="61"/>
      <c r="P60" s="62"/>
      <c r="Q60" s="93"/>
      <c r="R60" s="94"/>
      <c r="S60" s="173"/>
      <c r="T60" s="94"/>
      <c r="U60" s="94" t="s">
        <v>121</v>
      </c>
      <c r="V60" s="63"/>
    </row>
    <row r="61" spans="2:22" ht="33.950000000000003">
      <c r="B61" s="57"/>
      <c r="C61" s="84" t="s">
        <v>283</v>
      </c>
      <c r="D61" s="84" t="s">
        <v>284</v>
      </c>
      <c r="E61" s="85" t="s">
        <v>116</v>
      </c>
      <c r="F61" s="85" t="s">
        <v>260</v>
      </c>
      <c r="G61" s="86" t="s">
        <v>285</v>
      </c>
      <c r="H61" s="58" t="s">
        <v>158</v>
      </c>
      <c r="I61" s="187"/>
      <c r="J61" s="187"/>
      <c r="K61" s="91" t="s">
        <v>132</v>
      </c>
      <c r="L61" s="89"/>
      <c r="M61" s="60"/>
      <c r="N61" s="61"/>
      <c r="O61" s="61"/>
      <c r="P61" s="62"/>
      <c r="Q61" s="93"/>
      <c r="R61" s="94"/>
      <c r="S61" s="173"/>
      <c r="T61" s="94"/>
      <c r="U61" s="94" t="s">
        <v>121</v>
      </c>
      <c r="V61" s="63"/>
    </row>
    <row r="62" spans="2:22" ht="33.950000000000003">
      <c r="B62" s="57"/>
      <c r="C62" s="84" t="s">
        <v>286</v>
      </c>
      <c r="D62" s="84" t="s">
        <v>287</v>
      </c>
      <c r="E62" s="85" t="s">
        <v>116</v>
      </c>
      <c r="F62" s="85" t="s">
        <v>260</v>
      </c>
      <c r="G62" s="86" t="s">
        <v>288</v>
      </c>
      <c r="H62" s="58" t="s">
        <v>128</v>
      </c>
      <c r="I62" s="187"/>
      <c r="J62" s="187"/>
      <c r="K62" s="91" t="s">
        <v>132</v>
      </c>
      <c r="L62" s="89"/>
      <c r="M62" s="60"/>
      <c r="N62" s="61"/>
      <c r="O62" s="61"/>
      <c r="P62" s="62"/>
      <c r="Q62" s="93"/>
      <c r="R62" s="94"/>
      <c r="S62" s="173"/>
      <c r="T62" s="94"/>
      <c r="U62" s="94" t="s">
        <v>121</v>
      </c>
      <c r="V62" s="63"/>
    </row>
    <row r="63" spans="2:22" ht="51">
      <c r="B63" s="57"/>
      <c r="C63" s="84" t="s">
        <v>289</v>
      </c>
      <c r="D63" s="84" t="s">
        <v>290</v>
      </c>
      <c r="E63" s="85" t="s">
        <v>116</v>
      </c>
      <c r="F63" s="85" t="s">
        <v>291</v>
      </c>
      <c r="G63" s="86" t="s">
        <v>292</v>
      </c>
      <c r="H63" s="58" t="s">
        <v>158</v>
      </c>
      <c r="I63" s="187"/>
      <c r="J63" s="187"/>
      <c r="K63" s="91" t="s">
        <v>293</v>
      </c>
      <c r="L63" s="89"/>
      <c r="M63" s="60"/>
      <c r="N63" s="61"/>
      <c r="O63" s="61"/>
      <c r="P63" s="62"/>
      <c r="Q63" s="93"/>
      <c r="R63" s="94"/>
      <c r="S63" s="173"/>
      <c r="T63" s="94"/>
      <c r="U63" s="94" t="s">
        <v>121</v>
      </c>
      <c r="V63" s="63"/>
    </row>
    <row r="64" spans="2:22" ht="33.950000000000003">
      <c r="B64" s="57"/>
      <c r="C64" s="84" t="s">
        <v>294</v>
      </c>
      <c r="D64" s="84" t="s">
        <v>295</v>
      </c>
      <c r="E64" s="85" t="s">
        <v>116</v>
      </c>
      <c r="F64" s="85" t="s">
        <v>291</v>
      </c>
      <c r="G64" s="86" t="s">
        <v>296</v>
      </c>
      <c r="H64" s="58" t="s">
        <v>158</v>
      </c>
      <c r="I64" s="187"/>
      <c r="J64" s="187"/>
      <c r="K64" s="91" t="s">
        <v>120</v>
      </c>
      <c r="L64" s="89"/>
      <c r="M64" s="60"/>
      <c r="N64" s="61"/>
      <c r="O64" s="61"/>
      <c r="P64" s="62"/>
      <c r="Q64" s="93"/>
      <c r="R64" s="94"/>
      <c r="S64" s="173"/>
      <c r="T64" s="94"/>
      <c r="U64" s="94" t="s">
        <v>121</v>
      </c>
      <c r="V64" s="63"/>
    </row>
    <row r="65" spans="2:22" ht="33.950000000000003">
      <c r="B65" s="57"/>
      <c r="C65" s="84" t="s">
        <v>297</v>
      </c>
      <c r="D65" s="84" t="s">
        <v>298</v>
      </c>
      <c r="E65" s="85" t="s">
        <v>116</v>
      </c>
      <c r="F65" s="85" t="s">
        <v>291</v>
      </c>
      <c r="G65" s="86" t="s">
        <v>299</v>
      </c>
      <c r="H65" s="58" t="s">
        <v>158</v>
      </c>
      <c r="I65" s="187"/>
      <c r="J65" s="187"/>
      <c r="K65" s="91" t="s">
        <v>120</v>
      </c>
      <c r="L65" s="89"/>
      <c r="M65" s="60"/>
      <c r="N65" s="61"/>
      <c r="O65" s="61"/>
      <c r="P65" s="62"/>
      <c r="Q65" s="93"/>
      <c r="R65" s="94"/>
      <c r="S65" s="173"/>
      <c r="T65" s="94"/>
      <c r="U65" s="94" t="s">
        <v>121</v>
      </c>
      <c r="V65" s="63"/>
    </row>
    <row r="66" spans="2:22" ht="33.950000000000003">
      <c r="B66" s="57"/>
      <c r="C66" s="84" t="s">
        <v>300</v>
      </c>
      <c r="D66" s="84" t="s">
        <v>301</v>
      </c>
      <c r="E66" s="85" t="s">
        <v>116</v>
      </c>
      <c r="F66" s="85" t="s">
        <v>291</v>
      </c>
      <c r="G66" s="86" t="s">
        <v>302</v>
      </c>
      <c r="H66" s="58" t="s">
        <v>146</v>
      </c>
      <c r="I66" s="187"/>
      <c r="J66" s="187"/>
      <c r="K66" s="91" t="s">
        <v>132</v>
      </c>
      <c r="L66" s="89"/>
      <c r="M66" s="60"/>
      <c r="N66" s="61"/>
      <c r="O66" s="61"/>
      <c r="P66" s="62"/>
      <c r="Q66" s="93"/>
      <c r="R66" s="94"/>
      <c r="S66" s="173"/>
      <c r="T66" s="94"/>
      <c r="U66" s="94" t="s">
        <v>121</v>
      </c>
      <c r="V66" s="63"/>
    </row>
    <row r="67" spans="2:22" ht="51">
      <c r="B67" s="57"/>
      <c r="C67" s="84" t="s">
        <v>303</v>
      </c>
      <c r="D67" s="84" t="s">
        <v>304</v>
      </c>
      <c r="E67" s="85" t="s">
        <v>116</v>
      </c>
      <c r="F67" s="85" t="s">
        <v>305</v>
      </c>
      <c r="G67" s="86" t="s">
        <v>306</v>
      </c>
      <c r="H67" s="58" t="s">
        <v>128</v>
      </c>
      <c r="I67" s="187"/>
      <c r="J67" s="187"/>
      <c r="K67" s="91" t="s">
        <v>120</v>
      </c>
      <c r="L67" s="89"/>
      <c r="M67" s="60"/>
      <c r="N67" s="61"/>
      <c r="O67" s="61"/>
      <c r="P67" s="62"/>
      <c r="Q67" s="93"/>
      <c r="R67" s="94"/>
      <c r="S67" s="173"/>
      <c r="T67" s="94"/>
      <c r="U67" s="94" t="s">
        <v>121</v>
      </c>
      <c r="V67" s="63"/>
    </row>
    <row r="68" spans="2:22" ht="68.099999999999994">
      <c r="B68" s="57"/>
      <c r="C68" s="84" t="s">
        <v>307</v>
      </c>
      <c r="D68" s="84" t="s">
        <v>308</v>
      </c>
      <c r="E68" s="85" t="s">
        <v>116</v>
      </c>
      <c r="F68" s="85" t="s">
        <v>305</v>
      </c>
      <c r="G68" s="86" t="s">
        <v>309</v>
      </c>
      <c r="H68" s="58" t="s">
        <v>128</v>
      </c>
      <c r="I68" s="187"/>
      <c r="J68" s="187"/>
      <c r="K68" s="91" t="s">
        <v>120</v>
      </c>
      <c r="L68" s="89"/>
      <c r="M68" s="60"/>
      <c r="N68" s="61"/>
      <c r="O68" s="61"/>
      <c r="P68" s="62"/>
      <c r="Q68" s="93"/>
      <c r="R68" s="94"/>
      <c r="S68" s="173"/>
      <c r="T68" s="94"/>
      <c r="U68" s="94" t="s">
        <v>121</v>
      </c>
      <c r="V68" s="63"/>
    </row>
    <row r="69" spans="2:22" ht="51">
      <c r="B69" s="57"/>
      <c r="C69" s="84" t="s">
        <v>310</v>
      </c>
      <c r="D69" s="84" t="s">
        <v>311</v>
      </c>
      <c r="E69" s="85" t="s">
        <v>116</v>
      </c>
      <c r="F69" s="85" t="s">
        <v>305</v>
      </c>
      <c r="G69" s="86" t="s">
        <v>312</v>
      </c>
      <c r="H69" s="58" t="s">
        <v>158</v>
      </c>
      <c r="I69" s="187"/>
      <c r="J69" s="187"/>
      <c r="K69" s="91" t="s">
        <v>120</v>
      </c>
      <c r="L69" s="89"/>
      <c r="M69" s="60"/>
      <c r="N69" s="61"/>
      <c r="O69" s="61"/>
      <c r="P69" s="62"/>
      <c r="Q69" s="93"/>
      <c r="R69" s="94"/>
      <c r="S69" s="173"/>
      <c r="T69" s="94"/>
      <c r="U69" s="94" t="s">
        <v>121</v>
      </c>
      <c r="V69" s="63"/>
    </row>
    <row r="70" spans="2:22" ht="33.950000000000003">
      <c r="B70" s="57"/>
      <c r="C70" s="84" t="s">
        <v>313</v>
      </c>
      <c r="D70" s="84" t="s">
        <v>314</v>
      </c>
      <c r="E70" s="85" t="s">
        <v>116</v>
      </c>
      <c r="F70" s="85" t="s">
        <v>305</v>
      </c>
      <c r="G70" s="86" t="s">
        <v>315</v>
      </c>
      <c r="H70" s="58" t="s">
        <v>128</v>
      </c>
      <c r="I70" s="187"/>
      <c r="J70" s="187"/>
      <c r="K70" s="91" t="s">
        <v>120</v>
      </c>
      <c r="L70" s="89"/>
      <c r="M70" s="60"/>
      <c r="N70" s="61"/>
      <c r="O70" s="61"/>
      <c r="P70" s="62"/>
      <c r="Q70" s="93"/>
      <c r="R70" s="94"/>
      <c r="S70" s="173"/>
      <c r="T70" s="94"/>
      <c r="U70" s="94" t="s">
        <v>121</v>
      </c>
      <c r="V70" s="63"/>
    </row>
    <row r="71" spans="2:22" ht="33.950000000000003">
      <c r="B71" s="57"/>
      <c r="C71" s="84" t="s">
        <v>316</v>
      </c>
      <c r="D71" s="84" t="s">
        <v>317</v>
      </c>
      <c r="E71" s="85" t="s">
        <v>116</v>
      </c>
      <c r="F71" s="85" t="s">
        <v>305</v>
      </c>
      <c r="G71" s="86" t="s">
        <v>318</v>
      </c>
      <c r="H71" s="58" t="s">
        <v>128</v>
      </c>
      <c r="I71" s="187"/>
      <c r="J71" s="187"/>
      <c r="K71" s="91" t="s">
        <v>120</v>
      </c>
      <c r="L71" s="89"/>
      <c r="M71" s="60"/>
      <c r="N71" s="61"/>
      <c r="O71" s="61"/>
      <c r="P71" s="62"/>
      <c r="Q71" s="93"/>
      <c r="R71" s="94"/>
      <c r="S71" s="173"/>
      <c r="T71" s="94"/>
      <c r="U71" s="94" t="s">
        <v>121</v>
      </c>
      <c r="V71" s="63"/>
    </row>
    <row r="72" spans="2:22" ht="33.950000000000003">
      <c r="B72" s="57"/>
      <c r="C72" s="84" t="s">
        <v>319</v>
      </c>
      <c r="D72" s="84" t="s">
        <v>320</v>
      </c>
      <c r="E72" s="85" t="s">
        <v>116</v>
      </c>
      <c r="F72" s="85" t="s">
        <v>305</v>
      </c>
      <c r="G72" s="86" t="s">
        <v>321</v>
      </c>
      <c r="H72" s="58" t="s">
        <v>162</v>
      </c>
      <c r="I72" s="187"/>
      <c r="J72" s="187"/>
      <c r="K72" s="91" t="s">
        <v>120</v>
      </c>
      <c r="L72" s="89"/>
      <c r="M72" s="60"/>
      <c r="N72" s="61"/>
      <c r="O72" s="61"/>
      <c r="P72" s="62"/>
      <c r="Q72" s="93"/>
      <c r="R72" s="94"/>
      <c r="S72" s="173"/>
      <c r="T72" s="94"/>
      <c r="U72" s="94" t="s">
        <v>121</v>
      </c>
      <c r="V72" s="63"/>
    </row>
    <row r="73" spans="2:22" ht="33.950000000000003">
      <c r="B73" s="57"/>
      <c r="C73" s="84" t="s">
        <v>322</v>
      </c>
      <c r="D73" s="84" t="s">
        <v>323</v>
      </c>
      <c r="E73" s="85" t="s">
        <v>116</v>
      </c>
      <c r="F73" s="85" t="s">
        <v>305</v>
      </c>
      <c r="G73" s="86" t="s">
        <v>324</v>
      </c>
      <c r="H73" s="58" t="s">
        <v>158</v>
      </c>
      <c r="I73" s="187"/>
      <c r="J73" s="187"/>
      <c r="K73" s="91" t="s">
        <v>120</v>
      </c>
      <c r="L73" s="89"/>
      <c r="M73" s="60"/>
      <c r="N73" s="61"/>
      <c r="O73" s="61"/>
      <c r="P73" s="62"/>
      <c r="Q73" s="93"/>
      <c r="R73" s="94"/>
      <c r="S73" s="173"/>
      <c r="T73" s="94"/>
      <c r="U73" s="94" t="s">
        <v>121</v>
      </c>
      <c r="V73" s="63"/>
    </row>
    <row r="74" spans="2:22" ht="33.950000000000003">
      <c r="B74" s="57"/>
      <c r="C74" s="84" t="s">
        <v>325</v>
      </c>
      <c r="D74" s="84" t="s">
        <v>326</v>
      </c>
      <c r="E74" s="85" t="s">
        <v>116</v>
      </c>
      <c r="F74" s="85" t="s">
        <v>305</v>
      </c>
      <c r="G74" s="86" t="s">
        <v>327</v>
      </c>
      <c r="H74" s="58" t="s">
        <v>158</v>
      </c>
      <c r="I74" s="187"/>
      <c r="J74" s="187"/>
      <c r="K74" s="91" t="s">
        <v>120</v>
      </c>
      <c r="L74" s="89"/>
      <c r="M74" s="60"/>
      <c r="N74" s="61"/>
      <c r="O74" s="61"/>
      <c r="P74" s="62"/>
      <c r="Q74" s="93"/>
      <c r="R74" s="94"/>
      <c r="S74" s="173"/>
      <c r="T74" s="94"/>
      <c r="U74" s="94" t="s">
        <v>121</v>
      </c>
      <c r="V74" s="63"/>
    </row>
    <row r="75" spans="2:22" ht="51">
      <c r="B75" s="57"/>
      <c r="C75" s="84" t="s">
        <v>328</v>
      </c>
      <c r="D75" s="84" t="s">
        <v>329</v>
      </c>
      <c r="E75" s="86" t="s">
        <v>330</v>
      </c>
      <c r="F75" s="86" t="s">
        <v>331</v>
      </c>
      <c r="G75" s="86" t="s">
        <v>332</v>
      </c>
      <c r="H75" s="58" t="s">
        <v>128</v>
      </c>
      <c r="I75" s="187"/>
      <c r="J75" s="187"/>
      <c r="K75" s="91" t="s">
        <v>120</v>
      </c>
      <c r="L75" s="89"/>
      <c r="M75" s="60"/>
      <c r="N75" s="61"/>
      <c r="O75" s="61"/>
      <c r="P75" s="62"/>
      <c r="Q75" s="93"/>
      <c r="R75" s="94"/>
      <c r="S75" s="173"/>
      <c r="T75" s="94"/>
      <c r="U75" s="94" t="s">
        <v>121</v>
      </c>
      <c r="V75" s="63"/>
    </row>
    <row r="76" spans="2:22" ht="51">
      <c r="B76" s="57"/>
      <c r="C76" s="84" t="s">
        <v>333</v>
      </c>
      <c r="D76" s="84" t="s">
        <v>334</v>
      </c>
      <c r="E76" s="86" t="s">
        <v>330</v>
      </c>
      <c r="F76" s="86" t="s">
        <v>331</v>
      </c>
      <c r="G76" s="86" t="s">
        <v>335</v>
      </c>
      <c r="H76" s="58" t="s">
        <v>119</v>
      </c>
      <c r="I76" s="187"/>
      <c r="J76" s="187"/>
      <c r="K76" s="91" t="s">
        <v>120</v>
      </c>
      <c r="L76" s="89"/>
      <c r="M76" s="60"/>
      <c r="N76" s="61"/>
      <c r="O76" s="61"/>
      <c r="P76" s="62"/>
      <c r="Q76" s="93"/>
      <c r="R76" s="94"/>
      <c r="S76" s="173"/>
      <c r="T76" s="94"/>
      <c r="U76" s="94" t="s">
        <v>121</v>
      </c>
      <c r="V76" s="63"/>
    </row>
    <row r="77" spans="2:22" ht="51">
      <c r="B77" s="57"/>
      <c r="C77" s="84" t="s">
        <v>336</v>
      </c>
      <c r="D77" s="84" t="s">
        <v>337</v>
      </c>
      <c r="E77" s="86" t="s">
        <v>330</v>
      </c>
      <c r="F77" s="86" t="s">
        <v>331</v>
      </c>
      <c r="G77" s="86" t="s">
        <v>338</v>
      </c>
      <c r="H77" s="58" t="s">
        <v>128</v>
      </c>
      <c r="I77" s="187"/>
      <c r="J77" s="187"/>
      <c r="K77" s="91" t="s">
        <v>120</v>
      </c>
      <c r="L77" s="89"/>
      <c r="M77" s="60"/>
      <c r="N77" s="61"/>
      <c r="O77" s="61"/>
      <c r="P77" s="62"/>
      <c r="Q77" s="93"/>
      <c r="R77" s="94"/>
      <c r="S77" s="173"/>
      <c r="T77" s="94"/>
      <c r="U77" s="94" t="s">
        <v>121</v>
      </c>
      <c r="V77" s="63"/>
    </row>
    <row r="78" spans="2:22" ht="51">
      <c r="B78" s="57"/>
      <c r="C78" s="84" t="s">
        <v>339</v>
      </c>
      <c r="D78" s="84" t="s">
        <v>340</v>
      </c>
      <c r="E78" s="86" t="s">
        <v>330</v>
      </c>
      <c r="F78" s="86" t="s">
        <v>331</v>
      </c>
      <c r="G78" s="86" t="s">
        <v>341</v>
      </c>
      <c r="H78" s="58" t="s">
        <v>128</v>
      </c>
      <c r="I78" s="187"/>
      <c r="J78" s="187"/>
      <c r="K78" s="91" t="s">
        <v>132</v>
      </c>
      <c r="L78" s="89"/>
      <c r="M78" s="60"/>
      <c r="N78" s="61"/>
      <c r="O78" s="61"/>
      <c r="P78" s="62"/>
      <c r="Q78" s="93"/>
      <c r="R78" s="94"/>
      <c r="S78" s="173"/>
      <c r="T78" s="94"/>
      <c r="U78" s="94" t="s">
        <v>121</v>
      </c>
      <c r="V78" s="63"/>
    </row>
    <row r="79" spans="2:22" ht="51">
      <c r="B79" s="57"/>
      <c r="C79" s="84" t="s">
        <v>342</v>
      </c>
      <c r="D79" s="84" t="s">
        <v>340</v>
      </c>
      <c r="E79" s="86" t="s">
        <v>330</v>
      </c>
      <c r="F79" s="86" t="s">
        <v>331</v>
      </c>
      <c r="G79" s="86" t="s">
        <v>343</v>
      </c>
      <c r="H79" s="58" t="s">
        <v>128</v>
      </c>
      <c r="I79" s="187"/>
      <c r="J79" s="187"/>
      <c r="K79" s="91" t="s">
        <v>132</v>
      </c>
      <c r="L79" s="89"/>
      <c r="M79" s="60"/>
      <c r="N79" s="61"/>
      <c r="O79" s="61"/>
      <c r="P79" s="62"/>
      <c r="Q79" s="93"/>
      <c r="R79" s="94"/>
      <c r="S79" s="173"/>
      <c r="T79" s="94"/>
      <c r="U79" s="94" t="s">
        <v>121</v>
      </c>
      <c r="V79" s="63"/>
    </row>
    <row r="80" spans="2:22" ht="51">
      <c r="B80" s="57"/>
      <c r="C80" s="84" t="s">
        <v>344</v>
      </c>
      <c r="D80" s="84" t="s">
        <v>345</v>
      </c>
      <c r="E80" s="86" t="s">
        <v>330</v>
      </c>
      <c r="F80" s="86" t="s">
        <v>331</v>
      </c>
      <c r="G80" s="86" t="s">
        <v>346</v>
      </c>
      <c r="H80" s="58" t="s">
        <v>121</v>
      </c>
      <c r="I80" s="187"/>
      <c r="J80" s="187"/>
      <c r="K80" s="91" t="s">
        <v>121</v>
      </c>
      <c r="L80" s="89"/>
      <c r="M80" s="60"/>
      <c r="N80" s="61"/>
      <c r="O80" s="61"/>
      <c r="P80" s="62"/>
      <c r="Q80" s="93"/>
      <c r="R80" s="94"/>
      <c r="S80" s="173"/>
      <c r="T80" s="94"/>
      <c r="U80" s="94" t="s">
        <v>121</v>
      </c>
      <c r="V80" s="63"/>
    </row>
    <row r="81" spans="2:22" ht="51">
      <c r="B81" s="57"/>
      <c r="C81" s="84" t="s">
        <v>347</v>
      </c>
      <c r="D81" s="84" t="s">
        <v>348</v>
      </c>
      <c r="E81" s="86" t="s">
        <v>330</v>
      </c>
      <c r="F81" s="86" t="s">
        <v>349</v>
      </c>
      <c r="G81" s="86" t="s">
        <v>350</v>
      </c>
      <c r="H81" s="58" t="s">
        <v>128</v>
      </c>
      <c r="I81" s="187"/>
      <c r="J81" s="187"/>
      <c r="K81" s="91" t="s">
        <v>120</v>
      </c>
      <c r="L81" s="89"/>
      <c r="M81" s="60"/>
      <c r="N81" s="61"/>
      <c r="O81" s="61"/>
      <c r="P81" s="62"/>
      <c r="Q81" s="93"/>
      <c r="R81" s="94"/>
      <c r="S81" s="173"/>
      <c r="T81" s="94"/>
      <c r="U81" s="94" t="s">
        <v>121</v>
      </c>
      <c r="V81" s="63"/>
    </row>
    <row r="82" spans="2:22" s="76" customFormat="1" ht="51">
      <c r="B82" s="70"/>
      <c r="C82" s="86" t="s">
        <v>351</v>
      </c>
      <c r="D82" s="84" t="s">
        <v>352</v>
      </c>
      <c r="E82" s="86" t="s">
        <v>330</v>
      </c>
      <c r="F82" s="86" t="s">
        <v>349</v>
      </c>
      <c r="G82" s="86" t="s">
        <v>353</v>
      </c>
      <c r="H82" s="58" t="s">
        <v>354</v>
      </c>
      <c r="I82" s="188"/>
      <c r="J82" s="188"/>
      <c r="K82" s="92" t="s">
        <v>120</v>
      </c>
      <c r="L82" s="90"/>
      <c r="M82" s="81"/>
      <c r="N82" s="82"/>
      <c r="O82" s="82"/>
      <c r="P82" s="83"/>
      <c r="Q82" s="95"/>
      <c r="R82" s="96"/>
      <c r="S82" s="174"/>
      <c r="T82" s="96"/>
      <c r="U82" s="94" t="s">
        <v>121</v>
      </c>
      <c r="V82" s="75"/>
    </row>
    <row r="83" spans="2:22" ht="51">
      <c r="B83" s="57"/>
      <c r="C83" s="84" t="s">
        <v>355</v>
      </c>
      <c r="D83" s="84" t="s">
        <v>356</v>
      </c>
      <c r="E83" s="86" t="s">
        <v>330</v>
      </c>
      <c r="F83" s="86" t="s">
        <v>349</v>
      </c>
      <c r="G83" s="86" t="s">
        <v>357</v>
      </c>
      <c r="H83" s="58" t="s">
        <v>158</v>
      </c>
      <c r="I83" s="187"/>
      <c r="J83" s="187"/>
      <c r="K83" s="91" t="s">
        <v>132</v>
      </c>
      <c r="L83" s="89"/>
      <c r="M83" s="60"/>
      <c r="N83" s="61"/>
      <c r="O83" s="61"/>
      <c r="P83" s="62"/>
      <c r="Q83" s="93"/>
      <c r="R83" s="94"/>
      <c r="S83" s="173"/>
      <c r="T83" s="94"/>
      <c r="U83" s="94" t="s">
        <v>121</v>
      </c>
      <c r="V83" s="63"/>
    </row>
    <row r="84" spans="2:22" ht="119.1">
      <c r="B84" s="57"/>
      <c r="C84" s="84" t="s">
        <v>358</v>
      </c>
      <c r="D84" s="84" t="s">
        <v>359</v>
      </c>
      <c r="E84" s="86" t="s">
        <v>330</v>
      </c>
      <c r="F84" s="86" t="s">
        <v>349</v>
      </c>
      <c r="G84" s="86" t="s">
        <v>360</v>
      </c>
      <c r="H84" s="58" t="s">
        <v>361</v>
      </c>
      <c r="I84" s="187"/>
      <c r="J84" s="187"/>
      <c r="K84" s="91" t="s">
        <v>132</v>
      </c>
      <c r="L84" s="89"/>
      <c r="M84" s="60"/>
      <c r="N84" s="61"/>
      <c r="O84" s="61"/>
      <c r="P84" s="62"/>
      <c r="Q84" s="93"/>
      <c r="R84" s="94"/>
      <c r="S84" s="173"/>
      <c r="T84" s="94"/>
      <c r="U84" s="94" t="s">
        <v>121</v>
      </c>
      <c r="V84" s="63"/>
    </row>
    <row r="85" spans="2:22" ht="51">
      <c r="B85" s="57"/>
      <c r="C85" s="84" t="s">
        <v>362</v>
      </c>
      <c r="D85" s="84" t="s">
        <v>359</v>
      </c>
      <c r="E85" s="86" t="s">
        <v>330</v>
      </c>
      <c r="F85" s="86" t="s">
        <v>349</v>
      </c>
      <c r="G85" s="86" t="s">
        <v>363</v>
      </c>
      <c r="H85" s="58" t="s">
        <v>364</v>
      </c>
      <c r="I85" s="187"/>
      <c r="J85" s="187"/>
      <c r="K85" s="91" t="s">
        <v>132</v>
      </c>
      <c r="L85" s="89"/>
      <c r="M85" s="60"/>
      <c r="N85" s="61"/>
      <c r="O85" s="61"/>
      <c r="P85" s="62"/>
      <c r="Q85" s="93"/>
      <c r="R85" s="94"/>
      <c r="S85" s="173"/>
      <c r="T85" s="94"/>
      <c r="U85" s="94" t="s">
        <v>121</v>
      </c>
      <c r="V85" s="63"/>
    </row>
    <row r="86" spans="2:22" ht="51">
      <c r="B86" s="57"/>
      <c r="C86" s="84" t="s">
        <v>365</v>
      </c>
      <c r="D86" s="84" t="s">
        <v>359</v>
      </c>
      <c r="E86" s="86" t="s">
        <v>330</v>
      </c>
      <c r="F86" s="86" t="s">
        <v>349</v>
      </c>
      <c r="G86" s="86" t="s">
        <v>366</v>
      </c>
      <c r="H86" s="58" t="s">
        <v>367</v>
      </c>
      <c r="I86" s="187"/>
      <c r="J86" s="187"/>
      <c r="K86" s="91" t="s">
        <v>132</v>
      </c>
      <c r="L86" s="89"/>
      <c r="M86" s="60"/>
      <c r="N86" s="61"/>
      <c r="O86" s="61"/>
      <c r="P86" s="62"/>
      <c r="Q86" s="93"/>
      <c r="R86" s="94"/>
      <c r="S86" s="173"/>
      <c r="T86" s="94"/>
      <c r="U86" s="94" t="s">
        <v>121</v>
      </c>
      <c r="V86" s="63"/>
    </row>
    <row r="87" spans="2:22" ht="51">
      <c r="B87" s="57"/>
      <c r="C87" s="84" t="s">
        <v>368</v>
      </c>
      <c r="D87" s="84" t="s">
        <v>359</v>
      </c>
      <c r="E87" s="86" t="s">
        <v>330</v>
      </c>
      <c r="F87" s="86" t="s">
        <v>349</v>
      </c>
      <c r="G87" s="86" t="s">
        <v>369</v>
      </c>
      <c r="H87" s="58" t="s">
        <v>367</v>
      </c>
      <c r="I87" s="187"/>
      <c r="J87" s="187"/>
      <c r="K87" s="91" t="s">
        <v>132</v>
      </c>
      <c r="L87" s="89"/>
      <c r="M87" s="60"/>
      <c r="N87" s="61"/>
      <c r="O87" s="61"/>
      <c r="P87" s="62"/>
      <c r="Q87" s="93"/>
      <c r="R87" s="94"/>
      <c r="S87" s="173"/>
      <c r="T87" s="94"/>
      <c r="U87" s="94" t="s">
        <v>121</v>
      </c>
      <c r="V87" s="63"/>
    </row>
    <row r="88" spans="2:22" ht="51">
      <c r="B88" s="57"/>
      <c r="C88" s="84" t="s">
        <v>370</v>
      </c>
      <c r="D88" s="84" t="s">
        <v>359</v>
      </c>
      <c r="E88" s="86" t="s">
        <v>330</v>
      </c>
      <c r="F88" s="86" t="s">
        <v>349</v>
      </c>
      <c r="G88" s="86" t="s">
        <v>371</v>
      </c>
      <c r="H88" s="58" t="s">
        <v>367</v>
      </c>
      <c r="I88" s="187"/>
      <c r="J88" s="187"/>
      <c r="K88" s="91" t="s">
        <v>132</v>
      </c>
      <c r="L88" s="89"/>
      <c r="M88" s="60"/>
      <c r="N88" s="61"/>
      <c r="O88" s="61"/>
      <c r="P88" s="62"/>
      <c r="Q88" s="93"/>
      <c r="R88" s="94"/>
      <c r="S88" s="173"/>
      <c r="T88" s="94"/>
      <c r="U88" s="94" t="s">
        <v>121</v>
      </c>
      <c r="V88" s="63"/>
    </row>
    <row r="89" spans="2:22" ht="51">
      <c r="B89" s="57"/>
      <c r="C89" s="84" t="s">
        <v>372</v>
      </c>
      <c r="D89" s="84" t="s">
        <v>373</v>
      </c>
      <c r="E89" s="86" t="s">
        <v>330</v>
      </c>
      <c r="F89" s="86" t="s">
        <v>349</v>
      </c>
      <c r="G89" s="86" t="s">
        <v>374</v>
      </c>
      <c r="H89" s="58" t="s">
        <v>128</v>
      </c>
      <c r="I89" s="187"/>
      <c r="J89" s="187"/>
      <c r="K89" s="91" t="s">
        <v>132</v>
      </c>
      <c r="L89" s="89"/>
      <c r="M89" s="60"/>
      <c r="N89" s="61"/>
      <c r="O89" s="61"/>
      <c r="P89" s="62"/>
      <c r="Q89" s="93"/>
      <c r="R89" s="94"/>
      <c r="S89" s="173"/>
      <c r="T89" s="94"/>
      <c r="U89" s="94" t="s">
        <v>121</v>
      </c>
      <c r="V89" s="63"/>
    </row>
    <row r="90" spans="2:22" ht="170.1">
      <c r="B90" s="57"/>
      <c r="C90" s="84" t="s">
        <v>375</v>
      </c>
      <c r="D90" s="84" t="s">
        <v>376</v>
      </c>
      <c r="E90" s="86" t="s">
        <v>330</v>
      </c>
      <c r="F90" s="86" t="s">
        <v>377</v>
      </c>
      <c r="G90" s="85" t="s">
        <v>378</v>
      </c>
      <c r="H90" s="58" t="s">
        <v>128</v>
      </c>
      <c r="I90" s="187"/>
      <c r="J90" s="187"/>
      <c r="K90" s="91" t="s">
        <v>120</v>
      </c>
      <c r="L90" s="89"/>
      <c r="M90" s="60"/>
      <c r="N90" s="61"/>
      <c r="O90" s="61"/>
      <c r="P90" s="62"/>
      <c r="Q90" s="93"/>
      <c r="R90" s="94"/>
      <c r="S90" s="173"/>
      <c r="T90" s="94"/>
      <c r="U90" s="94" t="s">
        <v>121</v>
      </c>
      <c r="V90" s="63"/>
    </row>
    <row r="91" spans="2:22" ht="135.94999999999999">
      <c r="B91" s="57"/>
      <c r="C91" s="84" t="s">
        <v>379</v>
      </c>
      <c r="D91" s="84" t="s">
        <v>380</v>
      </c>
      <c r="E91" s="86" t="s">
        <v>330</v>
      </c>
      <c r="F91" s="86" t="s">
        <v>377</v>
      </c>
      <c r="G91" s="85" t="s">
        <v>381</v>
      </c>
      <c r="H91" s="58"/>
      <c r="I91" s="187"/>
      <c r="J91" s="187"/>
      <c r="K91" s="91" t="s">
        <v>120</v>
      </c>
      <c r="L91" s="89"/>
      <c r="M91" s="60"/>
      <c r="N91" s="61"/>
      <c r="O91" s="61"/>
      <c r="P91" s="62"/>
      <c r="Q91" s="93"/>
      <c r="R91" s="94"/>
      <c r="S91" s="173"/>
      <c r="T91" s="94"/>
      <c r="U91" s="94" t="s">
        <v>121</v>
      </c>
      <c r="V91" s="63"/>
    </row>
    <row r="92" spans="2:22" ht="84.95">
      <c r="B92" s="57"/>
      <c r="C92" s="84" t="s">
        <v>382</v>
      </c>
      <c r="D92" s="84" t="s">
        <v>383</v>
      </c>
      <c r="E92" s="86" t="s">
        <v>330</v>
      </c>
      <c r="F92" s="86" t="s">
        <v>384</v>
      </c>
      <c r="G92" s="85" t="s">
        <v>385</v>
      </c>
      <c r="H92" s="58" t="s">
        <v>146</v>
      </c>
      <c r="I92" s="187"/>
      <c r="J92" s="187"/>
      <c r="K92" s="91" t="s">
        <v>132</v>
      </c>
      <c r="L92" s="89"/>
      <c r="M92" s="60"/>
      <c r="N92" s="61"/>
      <c r="O92" s="61"/>
      <c r="P92" s="62"/>
      <c r="Q92" s="93"/>
      <c r="R92" s="94"/>
      <c r="S92" s="173"/>
      <c r="T92" s="94"/>
      <c r="U92" s="94" t="s">
        <v>121</v>
      </c>
      <c r="V92" s="63"/>
    </row>
    <row r="93" spans="2:22" ht="51">
      <c r="B93" s="57"/>
      <c r="C93" s="84" t="s">
        <v>386</v>
      </c>
      <c r="D93" s="84" t="s">
        <v>387</v>
      </c>
      <c r="E93" s="86" t="s">
        <v>330</v>
      </c>
      <c r="F93" s="86" t="s">
        <v>388</v>
      </c>
      <c r="G93" s="86" t="s">
        <v>389</v>
      </c>
      <c r="H93" s="58" t="s">
        <v>158</v>
      </c>
      <c r="I93" s="187"/>
      <c r="J93" s="187"/>
      <c r="K93" s="91" t="s">
        <v>120</v>
      </c>
      <c r="L93" s="89"/>
      <c r="M93" s="60"/>
      <c r="N93" s="61"/>
      <c r="O93" s="61"/>
      <c r="P93" s="62"/>
      <c r="Q93" s="93"/>
      <c r="R93" s="94"/>
      <c r="S93" s="173"/>
      <c r="T93" s="94"/>
      <c r="U93" s="94" t="s">
        <v>121</v>
      </c>
      <c r="V93" s="63"/>
    </row>
    <row r="94" spans="2:22" ht="51">
      <c r="B94" s="57"/>
      <c r="C94" s="84" t="s">
        <v>390</v>
      </c>
      <c r="D94" s="84" t="s">
        <v>391</v>
      </c>
      <c r="E94" s="86" t="s">
        <v>330</v>
      </c>
      <c r="F94" s="86" t="s">
        <v>388</v>
      </c>
      <c r="G94" s="86" t="s">
        <v>392</v>
      </c>
      <c r="H94" s="58" t="s">
        <v>128</v>
      </c>
      <c r="I94" s="187"/>
      <c r="J94" s="187"/>
      <c r="K94" s="91" t="s">
        <v>120</v>
      </c>
      <c r="L94" s="89"/>
      <c r="M94" s="60"/>
      <c r="N94" s="61"/>
      <c r="O94" s="61"/>
      <c r="P94" s="62"/>
      <c r="Q94" s="93"/>
      <c r="R94" s="94"/>
      <c r="S94" s="173"/>
      <c r="T94" s="94"/>
      <c r="U94" s="94" t="s">
        <v>121</v>
      </c>
      <c r="V94" s="63"/>
    </row>
    <row r="95" spans="2:22" ht="51">
      <c r="B95" s="57"/>
      <c r="C95" s="84" t="s">
        <v>393</v>
      </c>
      <c r="D95" s="84" t="s">
        <v>394</v>
      </c>
      <c r="E95" s="86" t="s">
        <v>330</v>
      </c>
      <c r="F95" s="86" t="s">
        <v>388</v>
      </c>
      <c r="G95" s="86" t="s">
        <v>395</v>
      </c>
      <c r="H95" s="58" t="s">
        <v>158</v>
      </c>
      <c r="I95" s="187"/>
      <c r="J95" s="187"/>
      <c r="K95" s="91" t="s">
        <v>120</v>
      </c>
      <c r="L95" s="89"/>
      <c r="M95" s="60"/>
      <c r="N95" s="61"/>
      <c r="O95" s="61"/>
      <c r="P95" s="62"/>
      <c r="Q95" s="93"/>
      <c r="R95" s="94"/>
      <c r="S95" s="173"/>
      <c r="T95" s="94"/>
      <c r="U95" s="94" t="s">
        <v>121</v>
      </c>
      <c r="V95" s="63"/>
    </row>
    <row r="96" spans="2:22" ht="51">
      <c r="B96" s="57"/>
      <c r="C96" s="84" t="s">
        <v>396</v>
      </c>
      <c r="D96" s="84" t="s">
        <v>397</v>
      </c>
      <c r="E96" s="86" t="s">
        <v>330</v>
      </c>
      <c r="F96" s="86" t="s">
        <v>388</v>
      </c>
      <c r="G96" s="86" t="s">
        <v>398</v>
      </c>
      <c r="H96" s="58" t="s">
        <v>399</v>
      </c>
      <c r="I96" s="187"/>
      <c r="J96" s="187"/>
      <c r="K96" s="91" t="s">
        <v>120</v>
      </c>
      <c r="L96" s="89"/>
      <c r="M96" s="60"/>
      <c r="N96" s="61"/>
      <c r="O96" s="61"/>
      <c r="P96" s="62"/>
      <c r="Q96" s="93"/>
      <c r="R96" s="94"/>
      <c r="S96" s="173"/>
      <c r="T96" s="94"/>
      <c r="U96" s="94" t="s">
        <v>121</v>
      </c>
      <c r="V96" s="63"/>
    </row>
    <row r="97" spans="2:22" ht="51">
      <c r="B97" s="57"/>
      <c r="C97" s="84" t="s">
        <v>400</v>
      </c>
      <c r="D97" s="84" t="s">
        <v>401</v>
      </c>
      <c r="E97" s="86" t="s">
        <v>330</v>
      </c>
      <c r="F97" s="86" t="s">
        <v>388</v>
      </c>
      <c r="G97" s="86" t="s">
        <v>402</v>
      </c>
      <c r="H97" s="58" t="s">
        <v>128</v>
      </c>
      <c r="I97" s="187"/>
      <c r="J97" s="187"/>
      <c r="K97" s="91" t="s">
        <v>120</v>
      </c>
      <c r="L97" s="89"/>
      <c r="M97" s="60"/>
      <c r="N97" s="61"/>
      <c r="O97" s="61"/>
      <c r="P97" s="62"/>
      <c r="Q97" s="93"/>
      <c r="R97" s="94"/>
      <c r="S97" s="173"/>
      <c r="T97" s="94"/>
      <c r="U97" s="94" t="s">
        <v>121</v>
      </c>
      <c r="V97" s="63"/>
    </row>
    <row r="98" spans="2:22" ht="51">
      <c r="B98" s="57"/>
      <c r="C98" s="84" t="s">
        <v>403</v>
      </c>
      <c r="D98" s="84" t="s">
        <v>404</v>
      </c>
      <c r="E98" s="86" t="s">
        <v>330</v>
      </c>
      <c r="F98" s="86" t="s">
        <v>405</v>
      </c>
      <c r="G98" s="86" t="s">
        <v>406</v>
      </c>
      <c r="H98" s="58" t="s">
        <v>128</v>
      </c>
      <c r="I98" s="187"/>
      <c r="J98" s="187"/>
      <c r="K98" s="91" t="s">
        <v>120</v>
      </c>
      <c r="L98" s="89"/>
      <c r="M98" s="60"/>
      <c r="N98" s="61"/>
      <c r="O98" s="61"/>
      <c r="P98" s="62"/>
      <c r="Q98" s="93"/>
      <c r="R98" s="94"/>
      <c r="S98" s="173"/>
      <c r="T98" s="94"/>
      <c r="U98" s="94" t="s">
        <v>121</v>
      </c>
      <c r="V98" s="63"/>
    </row>
    <row r="99" spans="2:22" ht="51">
      <c r="B99" s="57"/>
      <c r="C99" s="84" t="s">
        <v>407</v>
      </c>
      <c r="D99" s="84" t="s">
        <v>408</v>
      </c>
      <c r="E99" s="86" t="s">
        <v>330</v>
      </c>
      <c r="F99" s="86" t="s">
        <v>405</v>
      </c>
      <c r="G99" s="86" t="s">
        <v>409</v>
      </c>
      <c r="H99" s="58" t="s">
        <v>158</v>
      </c>
      <c r="I99" s="187"/>
      <c r="J99" s="187"/>
      <c r="K99" s="91" t="s">
        <v>293</v>
      </c>
      <c r="L99" s="89"/>
      <c r="M99" s="60"/>
      <c r="N99" s="61"/>
      <c r="O99" s="61"/>
      <c r="P99" s="62"/>
      <c r="Q99" s="93"/>
      <c r="R99" s="94"/>
      <c r="S99" s="173"/>
      <c r="T99" s="94"/>
      <c r="U99" s="94" t="s">
        <v>121</v>
      </c>
      <c r="V99" s="63"/>
    </row>
    <row r="100" spans="2:22" ht="51">
      <c r="B100" s="57"/>
      <c r="C100" s="84" t="s">
        <v>410</v>
      </c>
      <c r="D100" s="84" t="s">
        <v>411</v>
      </c>
      <c r="E100" s="86" t="s">
        <v>330</v>
      </c>
      <c r="F100" s="86" t="s">
        <v>405</v>
      </c>
      <c r="G100" s="86" t="s">
        <v>412</v>
      </c>
      <c r="H100" s="58" t="s">
        <v>158</v>
      </c>
      <c r="I100" s="187"/>
      <c r="J100" s="187"/>
      <c r="K100" s="91" t="s">
        <v>120</v>
      </c>
      <c r="L100" s="89"/>
      <c r="M100" s="60"/>
      <c r="N100" s="61"/>
      <c r="O100" s="61"/>
      <c r="P100" s="62"/>
      <c r="Q100" s="93"/>
      <c r="R100" s="94"/>
      <c r="S100" s="173"/>
      <c r="T100" s="94"/>
      <c r="U100" s="94" t="s">
        <v>121</v>
      </c>
      <c r="V100" s="63"/>
    </row>
    <row r="101" spans="2:22" ht="51">
      <c r="B101" s="57"/>
      <c r="C101" s="84" t="s">
        <v>413</v>
      </c>
      <c r="D101" s="84" t="s">
        <v>414</v>
      </c>
      <c r="E101" s="86" t="s">
        <v>330</v>
      </c>
      <c r="F101" s="86" t="s">
        <v>405</v>
      </c>
      <c r="G101" s="86" t="s">
        <v>415</v>
      </c>
      <c r="H101" s="58" t="s">
        <v>158</v>
      </c>
      <c r="I101" s="187"/>
      <c r="J101" s="187"/>
      <c r="K101" s="91" t="s">
        <v>120</v>
      </c>
      <c r="L101" s="89"/>
      <c r="M101" s="60"/>
      <c r="N101" s="61"/>
      <c r="O101" s="61"/>
      <c r="P101" s="62"/>
      <c r="Q101" s="93"/>
      <c r="R101" s="94"/>
      <c r="S101" s="173"/>
      <c r="T101" s="94"/>
      <c r="U101" s="94" t="s">
        <v>121</v>
      </c>
      <c r="V101" s="63"/>
    </row>
    <row r="102" spans="2:22" ht="51">
      <c r="B102" s="57"/>
      <c r="C102" s="84" t="s">
        <v>416</v>
      </c>
      <c r="D102" s="84" t="s">
        <v>417</v>
      </c>
      <c r="E102" s="86" t="s">
        <v>330</v>
      </c>
      <c r="F102" s="86" t="s">
        <v>405</v>
      </c>
      <c r="G102" s="86" t="s">
        <v>418</v>
      </c>
      <c r="H102" s="58" t="s">
        <v>399</v>
      </c>
      <c r="I102" s="187"/>
      <c r="J102" s="187"/>
      <c r="K102" s="91" t="s">
        <v>120</v>
      </c>
      <c r="L102" s="89"/>
      <c r="M102" s="60"/>
      <c r="N102" s="61"/>
      <c r="O102" s="61"/>
      <c r="P102" s="62"/>
      <c r="Q102" s="93"/>
      <c r="R102" s="94"/>
      <c r="S102" s="173"/>
      <c r="T102" s="94"/>
      <c r="U102" s="94" t="s">
        <v>121</v>
      </c>
      <c r="V102" s="63"/>
    </row>
    <row r="103" spans="2:22" ht="51">
      <c r="B103" s="57"/>
      <c r="C103" s="84" t="s">
        <v>419</v>
      </c>
      <c r="D103" s="84" t="s">
        <v>420</v>
      </c>
      <c r="E103" s="86" t="s">
        <v>330</v>
      </c>
      <c r="F103" s="86" t="s">
        <v>405</v>
      </c>
      <c r="G103" s="86" t="s">
        <v>421</v>
      </c>
      <c r="H103" s="58" t="s">
        <v>128</v>
      </c>
      <c r="I103" s="187"/>
      <c r="J103" s="187"/>
      <c r="K103" s="91" t="s">
        <v>120</v>
      </c>
      <c r="L103" s="89"/>
      <c r="M103" s="60"/>
      <c r="N103" s="61"/>
      <c r="O103" s="61"/>
      <c r="P103" s="62"/>
      <c r="Q103" s="93"/>
      <c r="R103" s="94"/>
      <c r="S103" s="173"/>
      <c r="T103" s="94"/>
      <c r="U103" s="94" t="s">
        <v>121</v>
      </c>
      <c r="V103" s="63"/>
    </row>
    <row r="104" spans="2:22" ht="51">
      <c r="B104" s="57"/>
      <c r="C104" s="84" t="s">
        <v>422</v>
      </c>
      <c r="D104" s="84" t="s">
        <v>423</v>
      </c>
      <c r="E104" s="86" t="s">
        <v>330</v>
      </c>
      <c r="F104" s="86" t="s">
        <v>424</v>
      </c>
      <c r="G104" s="86" t="s">
        <v>425</v>
      </c>
      <c r="H104" s="58" t="s">
        <v>361</v>
      </c>
      <c r="I104" s="187"/>
      <c r="J104" s="187"/>
      <c r="K104" s="91" t="s">
        <v>132</v>
      </c>
      <c r="L104" s="89"/>
      <c r="M104" s="60"/>
      <c r="N104" s="61"/>
      <c r="O104" s="61"/>
      <c r="P104" s="62"/>
      <c r="Q104" s="93"/>
      <c r="R104" s="94"/>
      <c r="S104" s="173"/>
      <c r="T104" s="94"/>
      <c r="U104" s="94" t="s">
        <v>121</v>
      </c>
      <c r="V104" s="63"/>
    </row>
    <row r="105" spans="2:22" ht="51">
      <c r="B105" s="57"/>
      <c r="C105" s="84" t="s">
        <v>426</v>
      </c>
      <c r="D105" s="84" t="s">
        <v>427</v>
      </c>
      <c r="E105" s="86" t="s">
        <v>330</v>
      </c>
      <c r="F105" s="86" t="s">
        <v>424</v>
      </c>
      <c r="G105" s="86" t="s">
        <v>428</v>
      </c>
      <c r="H105" s="58" t="s">
        <v>128</v>
      </c>
      <c r="I105" s="187"/>
      <c r="J105" s="187"/>
      <c r="K105" s="91" t="s">
        <v>120</v>
      </c>
      <c r="L105" s="89"/>
      <c r="M105" s="60"/>
      <c r="N105" s="61"/>
      <c r="O105" s="61"/>
      <c r="P105" s="62"/>
      <c r="Q105" s="93"/>
      <c r="R105" s="94"/>
      <c r="S105" s="173"/>
      <c r="T105" s="94"/>
      <c r="U105" s="94" t="s">
        <v>121</v>
      </c>
      <c r="V105" s="63"/>
    </row>
    <row r="106" spans="2:22" ht="51">
      <c r="B106" s="57"/>
      <c r="C106" s="84" t="s">
        <v>429</v>
      </c>
      <c r="D106" s="84" t="s">
        <v>430</v>
      </c>
      <c r="E106" s="86" t="s">
        <v>330</v>
      </c>
      <c r="F106" s="86" t="s">
        <v>424</v>
      </c>
      <c r="G106" s="86" t="s">
        <v>431</v>
      </c>
      <c r="H106" s="58" t="s">
        <v>158</v>
      </c>
      <c r="I106" s="187"/>
      <c r="J106" s="187"/>
      <c r="K106" s="91" t="s">
        <v>293</v>
      </c>
      <c r="L106" s="89"/>
      <c r="M106" s="60"/>
      <c r="N106" s="61"/>
      <c r="O106" s="61"/>
      <c r="P106" s="62"/>
      <c r="Q106" s="93"/>
      <c r="R106" s="94"/>
      <c r="S106" s="173"/>
      <c r="T106" s="94"/>
      <c r="U106" s="94" t="s">
        <v>121</v>
      </c>
      <c r="V106" s="63"/>
    </row>
    <row r="107" spans="2:22" ht="51">
      <c r="B107" s="57"/>
      <c r="C107" s="84" t="s">
        <v>432</v>
      </c>
      <c r="D107" s="84" t="s">
        <v>433</v>
      </c>
      <c r="E107" s="86" t="s">
        <v>330</v>
      </c>
      <c r="F107" s="86" t="s">
        <v>424</v>
      </c>
      <c r="G107" s="86" t="s">
        <v>434</v>
      </c>
      <c r="H107" s="58" t="s">
        <v>162</v>
      </c>
      <c r="I107" s="187"/>
      <c r="J107" s="187"/>
      <c r="K107" s="91" t="s">
        <v>120</v>
      </c>
      <c r="L107" s="89"/>
      <c r="M107" s="60"/>
      <c r="N107" s="61"/>
      <c r="O107" s="61"/>
      <c r="P107" s="62"/>
      <c r="Q107" s="93"/>
      <c r="R107" s="94"/>
      <c r="S107" s="173"/>
      <c r="T107" s="94"/>
      <c r="U107" s="94" t="s">
        <v>121</v>
      </c>
      <c r="V107" s="63"/>
    </row>
    <row r="108" spans="2:22" ht="51">
      <c r="B108" s="57"/>
      <c r="C108" s="84" t="s">
        <v>435</v>
      </c>
      <c r="D108" s="84" t="s">
        <v>436</v>
      </c>
      <c r="E108" s="86" t="s">
        <v>330</v>
      </c>
      <c r="F108" s="86" t="s">
        <v>424</v>
      </c>
      <c r="G108" s="86" t="s">
        <v>437</v>
      </c>
      <c r="H108" s="58" t="s">
        <v>158</v>
      </c>
      <c r="I108" s="187"/>
      <c r="J108" s="187"/>
      <c r="K108" s="91" t="s">
        <v>120</v>
      </c>
      <c r="L108" s="89"/>
      <c r="M108" s="60"/>
      <c r="N108" s="61"/>
      <c r="O108" s="61"/>
      <c r="P108" s="62"/>
      <c r="Q108" s="93"/>
      <c r="R108" s="94"/>
      <c r="S108" s="173"/>
      <c r="T108" s="94"/>
      <c r="U108" s="94" t="s">
        <v>121</v>
      </c>
      <c r="V108" s="63"/>
    </row>
    <row r="109" spans="2:22" ht="51">
      <c r="B109" s="57"/>
      <c r="C109" s="84" t="s">
        <v>438</v>
      </c>
      <c r="D109" s="84" t="s">
        <v>439</v>
      </c>
      <c r="E109" s="86" t="s">
        <v>330</v>
      </c>
      <c r="F109" s="86" t="s">
        <v>424</v>
      </c>
      <c r="G109" s="86" t="s">
        <v>440</v>
      </c>
      <c r="H109" s="58" t="s">
        <v>158</v>
      </c>
      <c r="I109" s="187"/>
      <c r="J109" s="187"/>
      <c r="K109" s="91" t="s">
        <v>120</v>
      </c>
      <c r="L109" s="89"/>
      <c r="M109" s="60"/>
      <c r="N109" s="61"/>
      <c r="O109" s="61"/>
      <c r="P109" s="62"/>
      <c r="Q109" s="93"/>
      <c r="R109" s="94"/>
      <c r="S109" s="173"/>
      <c r="T109" s="94"/>
      <c r="U109" s="94" t="s">
        <v>121</v>
      </c>
      <c r="V109" s="63"/>
    </row>
    <row r="110" spans="2:22" ht="51">
      <c r="B110" s="57"/>
      <c r="C110" s="84" t="s">
        <v>441</v>
      </c>
      <c r="D110" s="84" t="s">
        <v>442</v>
      </c>
      <c r="E110" s="86" t="s">
        <v>330</v>
      </c>
      <c r="F110" s="86" t="s">
        <v>424</v>
      </c>
      <c r="G110" s="86" t="s">
        <v>443</v>
      </c>
      <c r="H110" s="58" t="s">
        <v>128</v>
      </c>
      <c r="I110" s="187"/>
      <c r="J110" s="187"/>
      <c r="K110" s="91" t="s">
        <v>120</v>
      </c>
      <c r="L110" s="89"/>
      <c r="M110" s="60"/>
      <c r="N110" s="61"/>
      <c r="O110" s="61"/>
      <c r="P110" s="62"/>
      <c r="Q110" s="93"/>
      <c r="R110" s="94"/>
      <c r="S110" s="173"/>
      <c r="T110" s="94"/>
      <c r="U110" s="94" t="s">
        <v>121</v>
      </c>
      <c r="V110" s="63"/>
    </row>
    <row r="111" spans="2:22" ht="51">
      <c r="B111" s="57"/>
      <c r="C111" s="84" t="s">
        <v>444</v>
      </c>
      <c r="D111" s="84" t="s">
        <v>445</v>
      </c>
      <c r="E111" s="86" t="s">
        <v>330</v>
      </c>
      <c r="F111" s="86" t="s">
        <v>424</v>
      </c>
      <c r="G111" s="86" t="s">
        <v>446</v>
      </c>
      <c r="H111" s="58" t="s">
        <v>158</v>
      </c>
      <c r="I111" s="187"/>
      <c r="J111" s="187"/>
      <c r="K111" s="91" t="s">
        <v>120</v>
      </c>
      <c r="L111" s="89"/>
      <c r="M111" s="60"/>
      <c r="N111" s="61"/>
      <c r="O111" s="61"/>
      <c r="P111" s="62"/>
      <c r="Q111" s="93"/>
      <c r="R111" s="94"/>
      <c r="S111" s="173"/>
      <c r="T111" s="94"/>
      <c r="U111" s="94" t="s">
        <v>121</v>
      </c>
      <c r="V111" s="63"/>
    </row>
    <row r="112" spans="2:22" ht="51">
      <c r="B112" s="57"/>
      <c r="C112" s="84" t="s">
        <v>447</v>
      </c>
      <c r="D112" s="84" t="s">
        <v>448</v>
      </c>
      <c r="E112" s="86" t="s">
        <v>330</v>
      </c>
      <c r="F112" s="86" t="s">
        <v>424</v>
      </c>
      <c r="G112" s="86" t="s">
        <v>449</v>
      </c>
      <c r="H112" s="58" t="s">
        <v>158</v>
      </c>
      <c r="I112" s="187"/>
      <c r="J112" s="187"/>
      <c r="K112" s="91" t="s">
        <v>120</v>
      </c>
      <c r="L112" s="89"/>
      <c r="M112" s="60"/>
      <c r="N112" s="61"/>
      <c r="O112" s="61"/>
      <c r="P112" s="62"/>
      <c r="Q112" s="93"/>
      <c r="R112" s="94"/>
      <c r="S112" s="173"/>
      <c r="T112" s="94"/>
      <c r="U112" s="94" t="s">
        <v>121</v>
      </c>
      <c r="V112" s="63"/>
    </row>
    <row r="113" spans="2:22" ht="51">
      <c r="B113" s="57"/>
      <c r="C113" s="84" t="s">
        <v>450</v>
      </c>
      <c r="D113" s="84" t="s">
        <v>451</v>
      </c>
      <c r="E113" s="86" t="s">
        <v>330</v>
      </c>
      <c r="F113" s="86" t="s">
        <v>424</v>
      </c>
      <c r="G113" s="86" t="s">
        <v>452</v>
      </c>
      <c r="H113" s="58" t="s">
        <v>158</v>
      </c>
      <c r="I113" s="187"/>
      <c r="J113" s="187"/>
      <c r="K113" s="91" t="s">
        <v>120</v>
      </c>
      <c r="L113" s="89"/>
      <c r="M113" s="60"/>
      <c r="N113" s="61"/>
      <c r="O113" s="61"/>
      <c r="P113" s="62"/>
      <c r="Q113" s="93"/>
      <c r="R113" s="94"/>
      <c r="S113" s="173"/>
      <c r="T113" s="94"/>
      <c r="U113" s="94" t="s">
        <v>121</v>
      </c>
      <c r="V113" s="63"/>
    </row>
    <row r="114" spans="2:22" ht="51">
      <c r="B114" s="57"/>
      <c r="C114" s="84" t="s">
        <v>453</v>
      </c>
      <c r="D114" s="84" t="s">
        <v>454</v>
      </c>
      <c r="E114" s="86" t="s">
        <v>330</v>
      </c>
      <c r="F114" s="86" t="s">
        <v>424</v>
      </c>
      <c r="G114" s="86" t="s">
        <v>455</v>
      </c>
      <c r="H114" s="58" t="s">
        <v>399</v>
      </c>
      <c r="I114" s="187"/>
      <c r="J114" s="187"/>
      <c r="K114" s="91" t="s">
        <v>120</v>
      </c>
      <c r="L114" s="89"/>
      <c r="M114" s="60"/>
      <c r="N114" s="61"/>
      <c r="O114" s="61"/>
      <c r="P114" s="62"/>
      <c r="Q114" s="93"/>
      <c r="R114" s="94"/>
      <c r="S114" s="173"/>
      <c r="T114" s="94"/>
      <c r="U114" s="94" t="s">
        <v>121</v>
      </c>
      <c r="V114" s="63"/>
    </row>
    <row r="115" spans="2:22" ht="51">
      <c r="B115" s="57"/>
      <c r="C115" s="84" t="s">
        <v>456</v>
      </c>
      <c r="D115" s="84" t="s">
        <v>457</v>
      </c>
      <c r="E115" s="86" t="s">
        <v>330</v>
      </c>
      <c r="F115" s="86" t="s">
        <v>458</v>
      </c>
      <c r="G115" s="86" t="s">
        <v>459</v>
      </c>
      <c r="H115" s="58" t="s">
        <v>158</v>
      </c>
      <c r="I115" s="187"/>
      <c r="J115" s="187"/>
      <c r="K115" s="91" t="s">
        <v>120</v>
      </c>
      <c r="L115" s="89"/>
      <c r="M115" s="60"/>
      <c r="N115" s="61"/>
      <c r="O115" s="61"/>
      <c r="P115" s="62"/>
      <c r="Q115" s="93"/>
      <c r="R115" s="94"/>
      <c r="S115" s="173"/>
      <c r="T115" s="94"/>
      <c r="U115" s="94" t="s">
        <v>121</v>
      </c>
      <c r="V115" s="63"/>
    </row>
    <row r="116" spans="2:22" ht="51">
      <c r="B116" s="57"/>
      <c r="C116" s="84" t="s">
        <v>460</v>
      </c>
      <c r="D116" s="84" t="s">
        <v>461</v>
      </c>
      <c r="E116" s="86" t="s">
        <v>330</v>
      </c>
      <c r="F116" s="86" t="s">
        <v>458</v>
      </c>
      <c r="G116" s="86" t="s">
        <v>462</v>
      </c>
      <c r="H116" s="58" t="s">
        <v>158</v>
      </c>
      <c r="I116" s="187"/>
      <c r="J116" s="187"/>
      <c r="K116" s="91" t="s">
        <v>120</v>
      </c>
      <c r="L116" s="89"/>
      <c r="M116" s="60"/>
      <c r="N116" s="61"/>
      <c r="O116" s="61"/>
      <c r="P116" s="62"/>
      <c r="Q116" s="93"/>
      <c r="R116" s="94"/>
      <c r="S116" s="173"/>
      <c r="T116" s="94"/>
      <c r="U116" s="94" t="s">
        <v>121</v>
      </c>
      <c r="V116" s="63"/>
    </row>
    <row r="117" spans="2:22" ht="51">
      <c r="B117" s="57"/>
      <c r="C117" s="84" t="s">
        <v>463</v>
      </c>
      <c r="D117" s="84" t="s">
        <v>464</v>
      </c>
      <c r="E117" s="86" t="s">
        <v>330</v>
      </c>
      <c r="F117" s="86" t="s">
        <v>458</v>
      </c>
      <c r="G117" s="86" t="s">
        <v>465</v>
      </c>
      <c r="H117" s="58" t="s">
        <v>158</v>
      </c>
      <c r="I117" s="187"/>
      <c r="J117" s="187"/>
      <c r="K117" s="91" t="s">
        <v>120</v>
      </c>
      <c r="L117" s="89"/>
      <c r="M117" s="60"/>
      <c r="N117" s="61"/>
      <c r="O117" s="61"/>
      <c r="P117" s="62"/>
      <c r="Q117" s="93"/>
      <c r="R117" s="94"/>
      <c r="S117" s="173"/>
      <c r="T117" s="94"/>
      <c r="U117" s="94" t="s">
        <v>121</v>
      </c>
      <c r="V117" s="63"/>
    </row>
    <row r="118" spans="2:22" ht="51">
      <c r="B118" s="57"/>
      <c r="C118" s="84" t="s">
        <v>466</v>
      </c>
      <c r="D118" s="84" t="s">
        <v>467</v>
      </c>
      <c r="E118" s="86" t="s">
        <v>330</v>
      </c>
      <c r="F118" s="86" t="s">
        <v>458</v>
      </c>
      <c r="G118" s="86" t="s">
        <v>468</v>
      </c>
      <c r="H118" s="58" t="s">
        <v>158</v>
      </c>
      <c r="I118" s="187"/>
      <c r="J118" s="187"/>
      <c r="K118" s="91" t="s">
        <v>120</v>
      </c>
      <c r="L118" s="89"/>
      <c r="M118" s="60"/>
      <c r="N118" s="61"/>
      <c r="O118" s="61"/>
      <c r="P118" s="62"/>
      <c r="Q118" s="93"/>
      <c r="R118" s="94"/>
      <c r="S118" s="173"/>
      <c r="T118" s="94"/>
      <c r="U118" s="94" t="s">
        <v>121</v>
      </c>
      <c r="V118" s="63"/>
    </row>
    <row r="119" spans="2:22" ht="51">
      <c r="B119" s="57"/>
      <c r="C119" s="84" t="s">
        <v>469</v>
      </c>
      <c r="D119" s="84" t="s">
        <v>470</v>
      </c>
      <c r="E119" s="86" t="s">
        <v>330</v>
      </c>
      <c r="F119" s="86" t="s">
        <v>458</v>
      </c>
      <c r="G119" s="86" t="s">
        <v>471</v>
      </c>
      <c r="H119" s="58" t="s">
        <v>158</v>
      </c>
      <c r="I119" s="187"/>
      <c r="J119" s="187"/>
      <c r="K119" s="91" t="s">
        <v>132</v>
      </c>
      <c r="L119" s="89"/>
      <c r="M119" s="60"/>
      <c r="N119" s="61"/>
      <c r="O119" s="61"/>
      <c r="P119" s="62"/>
      <c r="Q119" s="93"/>
      <c r="R119" s="94"/>
      <c r="S119" s="173"/>
      <c r="T119" s="94"/>
      <c r="U119" s="94" t="s">
        <v>121</v>
      </c>
      <c r="V119" s="63"/>
    </row>
    <row r="120" spans="2:22" ht="51">
      <c r="B120" s="57"/>
      <c r="C120" s="84" t="s">
        <v>472</v>
      </c>
      <c r="D120" s="84" t="s">
        <v>473</v>
      </c>
      <c r="E120" s="86" t="s">
        <v>330</v>
      </c>
      <c r="F120" s="86" t="s">
        <v>458</v>
      </c>
      <c r="G120" s="86" t="s">
        <v>474</v>
      </c>
      <c r="H120" s="58" t="s">
        <v>399</v>
      </c>
      <c r="I120" s="187"/>
      <c r="J120" s="187"/>
      <c r="K120" s="91" t="s">
        <v>132</v>
      </c>
      <c r="L120" s="89"/>
      <c r="M120" s="60"/>
      <c r="N120" s="61"/>
      <c r="O120" s="61"/>
      <c r="P120" s="62"/>
      <c r="Q120" s="93"/>
      <c r="R120" s="94"/>
      <c r="S120" s="173"/>
      <c r="T120" s="94"/>
      <c r="U120" s="94" t="s">
        <v>121</v>
      </c>
      <c r="V120" s="63"/>
    </row>
    <row r="121" spans="2:22" ht="51">
      <c r="B121" s="57"/>
      <c r="C121" s="84" t="s">
        <v>475</v>
      </c>
      <c r="D121" s="84" t="s">
        <v>476</v>
      </c>
      <c r="E121" s="86" t="s">
        <v>330</v>
      </c>
      <c r="F121" s="86" t="s">
        <v>458</v>
      </c>
      <c r="G121" s="86" t="s">
        <v>477</v>
      </c>
      <c r="H121" s="58" t="s">
        <v>158</v>
      </c>
      <c r="I121" s="187"/>
      <c r="J121" s="187"/>
      <c r="K121" s="91" t="s">
        <v>120</v>
      </c>
      <c r="L121" s="89"/>
      <c r="M121" s="60"/>
      <c r="N121" s="61"/>
      <c r="O121" s="61"/>
      <c r="P121" s="62"/>
      <c r="Q121" s="93"/>
      <c r="R121" s="94"/>
      <c r="S121" s="173"/>
      <c r="T121" s="94"/>
      <c r="U121" s="94" t="s">
        <v>121</v>
      </c>
      <c r="V121" s="63"/>
    </row>
    <row r="122" spans="2:22" ht="51">
      <c r="B122" s="57"/>
      <c r="C122" s="84" t="s">
        <v>478</v>
      </c>
      <c r="D122" s="84" t="s">
        <v>479</v>
      </c>
      <c r="E122" s="86" t="s">
        <v>330</v>
      </c>
      <c r="F122" s="86" t="s">
        <v>458</v>
      </c>
      <c r="G122" s="86" t="s">
        <v>480</v>
      </c>
      <c r="H122" s="58" t="s">
        <v>162</v>
      </c>
      <c r="I122" s="187"/>
      <c r="J122" s="187"/>
      <c r="K122" s="91" t="s">
        <v>132</v>
      </c>
      <c r="L122" s="89"/>
      <c r="M122" s="60"/>
      <c r="N122" s="61"/>
      <c r="O122" s="61"/>
      <c r="P122" s="62"/>
      <c r="Q122" s="93"/>
      <c r="R122" s="94"/>
      <c r="S122" s="173"/>
      <c r="T122" s="94"/>
      <c r="U122" s="94" t="s">
        <v>121</v>
      </c>
      <c r="V122" s="63"/>
    </row>
    <row r="123" spans="2:22" ht="51">
      <c r="B123" s="57"/>
      <c r="C123" s="84" t="s">
        <v>481</v>
      </c>
      <c r="D123" s="84" t="s">
        <v>482</v>
      </c>
      <c r="E123" s="86" t="s">
        <v>330</v>
      </c>
      <c r="F123" s="86" t="s">
        <v>483</v>
      </c>
      <c r="G123" s="85" t="s">
        <v>484</v>
      </c>
      <c r="H123" s="58" t="s">
        <v>128</v>
      </c>
      <c r="I123" s="187"/>
      <c r="J123" s="187"/>
      <c r="K123" s="91" t="s">
        <v>120</v>
      </c>
      <c r="L123" s="89"/>
      <c r="M123" s="60"/>
      <c r="N123" s="61"/>
      <c r="O123" s="61"/>
      <c r="P123" s="62"/>
      <c r="Q123" s="93"/>
      <c r="R123" s="94"/>
      <c r="S123" s="173"/>
      <c r="T123" s="94"/>
      <c r="U123" s="94" t="s">
        <v>121</v>
      </c>
      <c r="V123" s="63"/>
    </row>
    <row r="124" spans="2:22" ht="51">
      <c r="B124" s="57"/>
      <c r="C124" s="84" t="s">
        <v>485</v>
      </c>
      <c r="D124" s="84" t="s">
        <v>482</v>
      </c>
      <c r="E124" s="86" t="s">
        <v>330</v>
      </c>
      <c r="F124" s="86" t="s">
        <v>483</v>
      </c>
      <c r="G124" s="86" t="s">
        <v>486</v>
      </c>
      <c r="H124" s="58" t="s">
        <v>128</v>
      </c>
      <c r="I124" s="187"/>
      <c r="J124" s="187"/>
      <c r="K124" s="91" t="s">
        <v>120</v>
      </c>
      <c r="L124" s="89"/>
      <c r="M124" s="60"/>
      <c r="N124" s="61"/>
      <c r="O124" s="61"/>
      <c r="P124" s="62"/>
      <c r="Q124" s="93"/>
      <c r="R124" s="94"/>
      <c r="S124" s="173"/>
      <c r="T124" s="94"/>
      <c r="U124" s="94" t="s">
        <v>121</v>
      </c>
      <c r="V124" s="63"/>
    </row>
    <row r="125" spans="2:22" ht="51">
      <c r="B125" s="57"/>
      <c r="C125" s="84" t="s">
        <v>487</v>
      </c>
      <c r="D125" s="84" t="s">
        <v>482</v>
      </c>
      <c r="E125" s="86" t="s">
        <v>330</v>
      </c>
      <c r="F125" s="86" t="s">
        <v>483</v>
      </c>
      <c r="G125" s="86" t="s">
        <v>488</v>
      </c>
      <c r="H125" s="58" t="s">
        <v>128</v>
      </c>
      <c r="I125" s="187"/>
      <c r="J125" s="187"/>
      <c r="K125" s="91" t="s">
        <v>120</v>
      </c>
      <c r="L125" s="89"/>
      <c r="M125" s="60"/>
      <c r="N125" s="61"/>
      <c r="O125" s="61"/>
      <c r="P125" s="62"/>
      <c r="Q125" s="93"/>
      <c r="R125" s="94"/>
      <c r="S125" s="173"/>
      <c r="T125" s="94"/>
      <c r="U125" s="94" t="s">
        <v>121</v>
      </c>
      <c r="V125" s="63"/>
    </row>
    <row r="126" spans="2:22" ht="51">
      <c r="B126" s="57"/>
      <c r="C126" s="84" t="s">
        <v>489</v>
      </c>
      <c r="D126" s="84" t="s">
        <v>482</v>
      </c>
      <c r="E126" s="86" t="s">
        <v>330</v>
      </c>
      <c r="F126" s="86" t="s">
        <v>483</v>
      </c>
      <c r="G126" s="86" t="s">
        <v>490</v>
      </c>
      <c r="H126" s="58" t="s">
        <v>128</v>
      </c>
      <c r="I126" s="187"/>
      <c r="J126" s="187"/>
      <c r="K126" s="91" t="s">
        <v>120</v>
      </c>
      <c r="L126" s="89"/>
      <c r="M126" s="60"/>
      <c r="N126" s="61"/>
      <c r="O126" s="61"/>
      <c r="P126" s="62"/>
      <c r="Q126" s="93"/>
      <c r="R126" s="94"/>
      <c r="S126" s="173"/>
      <c r="T126" s="94"/>
      <c r="U126" s="94" t="s">
        <v>121</v>
      </c>
      <c r="V126" s="63"/>
    </row>
    <row r="127" spans="2:22" ht="51">
      <c r="B127" s="57"/>
      <c r="C127" s="84" t="s">
        <v>491</v>
      </c>
      <c r="D127" s="84" t="s">
        <v>482</v>
      </c>
      <c r="E127" s="86" t="s">
        <v>330</v>
      </c>
      <c r="F127" s="86" t="s">
        <v>483</v>
      </c>
      <c r="G127" s="86" t="s">
        <v>492</v>
      </c>
      <c r="H127" s="58" t="s">
        <v>128</v>
      </c>
      <c r="I127" s="187"/>
      <c r="J127" s="187"/>
      <c r="K127" s="91" t="s">
        <v>120</v>
      </c>
      <c r="L127" s="89"/>
      <c r="M127" s="60"/>
      <c r="N127" s="61"/>
      <c r="O127" s="61"/>
      <c r="P127" s="62"/>
      <c r="Q127" s="93"/>
      <c r="R127" s="94"/>
      <c r="S127" s="173"/>
      <c r="T127" s="94"/>
      <c r="U127" s="94" t="s">
        <v>121</v>
      </c>
      <c r="V127" s="63"/>
    </row>
    <row r="128" spans="2:22" ht="51">
      <c r="B128" s="57"/>
      <c r="C128" s="84" t="s">
        <v>493</v>
      </c>
      <c r="D128" s="84" t="s">
        <v>482</v>
      </c>
      <c r="E128" s="86" t="s">
        <v>330</v>
      </c>
      <c r="F128" s="86" t="s">
        <v>483</v>
      </c>
      <c r="G128" s="86" t="s">
        <v>494</v>
      </c>
      <c r="H128" s="58" t="s">
        <v>128</v>
      </c>
      <c r="I128" s="187"/>
      <c r="J128" s="187"/>
      <c r="K128" s="91" t="s">
        <v>120</v>
      </c>
      <c r="L128" s="89"/>
      <c r="M128" s="60"/>
      <c r="N128" s="61"/>
      <c r="O128" s="61"/>
      <c r="P128" s="62"/>
      <c r="Q128" s="93"/>
      <c r="R128" s="94"/>
      <c r="S128" s="173"/>
      <c r="T128" s="94"/>
      <c r="U128" s="94" t="s">
        <v>121</v>
      </c>
      <c r="V128" s="63"/>
    </row>
    <row r="129" spans="2:22" ht="51">
      <c r="B129" s="57"/>
      <c r="C129" s="84" t="s">
        <v>495</v>
      </c>
      <c r="D129" s="84" t="s">
        <v>482</v>
      </c>
      <c r="E129" s="86" t="s">
        <v>330</v>
      </c>
      <c r="F129" s="86" t="s">
        <v>483</v>
      </c>
      <c r="G129" s="86" t="s">
        <v>496</v>
      </c>
      <c r="H129" s="58" t="s">
        <v>128</v>
      </c>
      <c r="I129" s="187"/>
      <c r="J129" s="187"/>
      <c r="K129" s="91" t="s">
        <v>120</v>
      </c>
      <c r="L129" s="89"/>
      <c r="M129" s="60"/>
      <c r="N129" s="61"/>
      <c r="O129" s="61"/>
      <c r="P129" s="62"/>
      <c r="Q129" s="93"/>
      <c r="R129" s="94"/>
      <c r="S129" s="173"/>
      <c r="T129" s="94"/>
      <c r="U129" s="94" t="s">
        <v>121</v>
      </c>
      <c r="V129" s="63"/>
    </row>
    <row r="130" spans="2:22" ht="51">
      <c r="B130" s="57"/>
      <c r="C130" s="84" t="s">
        <v>497</v>
      </c>
      <c r="D130" s="84" t="s">
        <v>498</v>
      </c>
      <c r="E130" s="86" t="s">
        <v>330</v>
      </c>
      <c r="F130" s="86" t="s">
        <v>499</v>
      </c>
      <c r="G130" s="86" t="s">
        <v>500</v>
      </c>
      <c r="H130" s="58" t="s">
        <v>501</v>
      </c>
      <c r="I130" s="187"/>
      <c r="J130" s="187"/>
      <c r="K130" s="91" t="s">
        <v>120</v>
      </c>
      <c r="L130" s="89"/>
      <c r="M130" s="60"/>
      <c r="N130" s="61"/>
      <c r="O130" s="61"/>
      <c r="P130" s="62"/>
      <c r="Q130" s="93"/>
      <c r="R130" s="94"/>
      <c r="S130" s="173"/>
      <c r="T130" s="94"/>
      <c r="U130" s="94" t="s">
        <v>121</v>
      </c>
      <c r="V130" s="63"/>
    </row>
    <row r="131" spans="2:22" ht="51">
      <c r="B131" s="57"/>
      <c r="C131" s="84" t="s">
        <v>502</v>
      </c>
      <c r="D131" s="84" t="s">
        <v>498</v>
      </c>
      <c r="E131" s="86" t="s">
        <v>330</v>
      </c>
      <c r="F131" s="86" t="s">
        <v>499</v>
      </c>
      <c r="G131" s="85" t="s">
        <v>503</v>
      </c>
      <c r="H131" s="58" t="s">
        <v>128</v>
      </c>
      <c r="I131" s="187"/>
      <c r="J131" s="187"/>
      <c r="K131" s="91" t="s">
        <v>120</v>
      </c>
      <c r="L131" s="89"/>
      <c r="M131" s="60"/>
      <c r="N131" s="61"/>
      <c r="O131" s="61"/>
      <c r="P131" s="62"/>
      <c r="Q131" s="93"/>
      <c r="R131" s="94"/>
      <c r="S131" s="173"/>
      <c r="T131" s="94"/>
      <c r="U131" s="94" t="s">
        <v>121</v>
      </c>
      <c r="V131" s="63"/>
    </row>
    <row r="132" spans="2:22" ht="51">
      <c r="B132" s="57"/>
      <c r="C132" s="84" t="s">
        <v>504</v>
      </c>
      <c r="D132" s="84" t="s">
        <v>498</v>
      </c>
      <c r="E132" s="86" t="s">
        <v>330</v>
      </c>
      <c r="F132" s="86" t="s">
        <v>499</v>
      </c>
      <c r="G132" s="85" t="s">
        <v>505</v>
      </c>
      <c r="H132" s="58" t="s">
        <v>128</v>
      </c>
      <c r="I132" s="187"/>
      <c r="J132" s="187"/>
      <c r="K132" s="91" t="s">
        <v>120</v>
      </c>
      <c r="L132" s="89"/>
      <c r="M132" s="60"/>
      <c r="N132" s="61"/>
      <c r="O132" s="61"/>
      <c r="P132" s="62"/>
      <c r="Q132" s="93"/>
      <c r="R132" s="94"/>
      <c r="S132" s="173"/>
      <c r="T132" s="94"/>
      <c r="U132" s="94" t="s">
        <v>121</v>
      </c>
      <c r="V132" s="63"/>
    </row>
    <row r="133" spans="2:22" ht="51">
      <c r="B133" s="57"/>
      <c r="C133" s="84" t="s">
        <v>506</v>
      </c>
      <c r="D133" s="84" t="s">
        <v>498</v>
      </c>
      <c r="E133" s="86" t="s">
        <v>330</v>
      </c>
      <c r="F133" s="86" t="s">
        <v>499</v>
      </c>
      <c r="G133" s="86" t="s">
        <v>507</v>
      </c>
      <c r="H133" s="58" t="s">
        <v>128</v>
      </c>
      <c r="I133" s="187"/>
      <c r="J133" s="187"/>
      <c r="K133" s="91" t="s">
        <v>120</v>
      </c>
      <c r="L133" s="89"/>
      <c r="M133" s="60"/>
      <c r="N133" s="61"/>
      <c r="O133" s="61"/>
      <c r="P133" s="62"/>
      <c r="Q133" s="93"/>
      <c r="R133" s="94"/>
      <c r="S133" s="173"/>
      <c r="T133" s="94"/>
      <c r="U133" s="94" t="s">
        <v>121</v>
      </c>
      <c r="V133" s="63"/>
    </row>
    <row r="134" spans="2:22" ht="51">
      <c r="B134" s="57"/>
      <c r="C134" s="84" t="s">
        <v>508</v>
      </c>
      <c r="D134" s="84" t="s">
        <v>498</v>
      </c>
      <c r="E134" s="86" t="s">
        <v>330</v>
      </c>
      <c r="F134" s="86" t="s">
        <v>499</v>
      </c>
      <c r="G134" s="86" t="s">
        <v>509</v>
      </c>
      <c r="H134" s="58" t="s">
        <v>510</v>
      </c>
      <c r="I134" s="187"/>
      <c r="J134" s="187"/>
      <c r="K134" s="91" t="s">
        <v>120</v>
      </c>
      <c r="L134" s="89"/>
      <c r="M134" s="60"/>
      <c r="N134" s="61"/>
      <c r="O134" s="61"/>
      <c r="P134" s="62"/>
      <c r="Q134" s="93"/>
      <c r="R134" s="94"/>
      <c r="S134" s="173"/>
      <c r="T134" s="94"/>
      <c r="U134" s="94" t="s">
        <v>121</v>
      </c>
      <c r="V134" s="63"/>
    </row>
    <row r="135" spans="2:22" ht="51">
      <c r="B135" s="57"/>
      <c r="C135" s="84" t="s">
        <v>511</v>
      </c>
      <c r="D135" s="84" t="s">
        <v>498</v>
      </c>
      <c r="E135" s="86" t="s">
        <v>330</v>
      </c>
      <c r="F135" s="86" t="s">
        <v>499</v>
      </c>
      <c r="G135" s="86" t="s">
        <v>512</v>
      </c>
      <c r="H135" s="58" t="s">
        <v>399</v>
      </c>
      <c r="I135" s="187"/>
      <c r="J135" s="187"/>
      <c r="K135" s="91" t="s">
        <v>120</v>
      </c>
      <c r="L135" s="89"/>
      <c r="M135" s="60"/>
      <c r="N135" s="61"/>
      <c r="O135" s="61"/>
      <c r="P135" s="62"/>
      <c r="Q135" s="93"/>
      <c r="R135" s="94"/>
      <c r="S135" s="173"/>
      <c r="T135" s="94"/>
      <c r="U135" s="94" t="s">
        <v>121</v>
      </c>
      <c r="V135" s="63"/>
    </row>
    <row r="136" spans="2:22" ht="68.099999999999994">
      <c r="B136" s="57"/>
      <c r="C136" s="84" t="s">
        <v>513</v>
      </c>
      <c r="D136" s="84" t="s">
        <v>498</v>
      </c>
      <c r="E136" s="86" t="s">
        <v>330</v>
      </c>
      <c r="F136" s="86" t="s">
        <v>499</v>
      </c>
      <c r="G136" s="86" t="s">
        <v>514</v>
      </c>
      <c r="H136" s="58" t="s">
        <v>399</v>
      </c>
      <c r="I136" s="187"/>
      <c r="J136" s="187"/>
      <c r="K136" s="91" t="s">
        <v>120</v>
      </c>
      <c r="L136" s="89"/>
      <c r="M136" s="60"/>
      <c r="N136" s="61"/>
      <c r="O136" s="61"/>
      <c r="P136" s="62"/>
      <c r="Q136" s="93"/>
      <c r="R136" s="94"/>
      <c r="S136" s="173"/>
      <c r="T136" s="94"/>
      <c r="U136" s="94" t="s">
        <v>121</v>
      </c>
      <c r="V136" s="63"/>
    </row>
    <row r="137" spans="2:22" ht="51">
      <c r="B137" s="57"/>
      <c r="C137" s="84" t="s">
        <v>515</v>
      </c>
      <c r="D137" s="84" t="s">
        <v>516</v>
      </c>
      <c r="E137" s="86" t="s">
        <v>330</v>
      </c>
      <c r="F137" s="86" t="s">
        <v>517</v>
      </c>
      <c r="G137" s="86" t="s">
        <v>518</v>
      </c>
      <c r="H137" s="58" t="s">
        <v>158</v>
      </c>
      <c r="I137" s="187"/>
      <c r="J137" s="187"/>
      <c r="K137" s="91" t="s">
        <v>120</v>
      </c>
      <c r="L137" s="89"/>
      <c r="M137" s="60"/>
      <c r="N137" s="61"/>
      <c r="O137" s="61"/>
      <c r="P137" s="62"/>
      <c r="Q137" s="93"/>
      <c r="R137" s="94"/>
      <c r="S137" s="173"/>
      <c r="T137" s="94"/>
      <c r="U137" s="94" t="s">
        <v>121</v>
      </c>
      <c r="V137" s="63"/>
    </row>
    <row r="138" spans="2:22" ht="51">
      <c r="B138" s="57"/>
      <c r="C138" s="84" t="s">
        <v>519</v>
      </c>
      <c r="D138" s="84" t="s">
        <v>520</v>
      </c>
      <c r="E138" s="86" t="s">
        <v>330</v>
      </c>
      <c r="F138" s="86" t="s">
        <v>517</v>
      </c>
      <c r="G138" s="86" t="s">
        <v>521</v>
      </c>
      <c r="H138" s="58" t="s">
        <v>158</v>
      </c>
      <c r="I138" s="187"/>
      <c r="J138" s="187"/>
      <c r="K138" s="91" t="s">
        <v>120</v>
      </c>
      <c r="L138" s="89"/>
      <c r="M138" s="60"/>
      <c r="N138" s="61"/>
      <c r="O138" s="61"/>
      <c r="P138" s="62"/>
      <c r="Q138" s="93"/>
      <c r="R138" s="94"/>
      <c r="S138" s="173"/>
      <c r="T138" s="94"/>
      <c r="U138" s="94" t="s">
        <v>121</v>
      </c>
      <c r="V138" s="63"/>
    </row>
    <row r="139" spans="2:22" ht="51">
      <c r="B139" s="57"/>
      <c r="C139" s="84" t="s">
        <v>522</v>
      </c>
      <c r="D139" s="84" t="s">
        <v>523</v>
      </c>
      <c r="E139" s="86" t="s">
        <v>330</v>
      </c>
      <c r="F139" s="86" t="s">
        <v>517</v>
      </c>
      <c r="G139" s="86" t="s">
        <v>524</v>
      </c>
      <c r="H139" s="58" t="s">
        <v>162</v>
      </c>
      <c r="I139" s="187"/>
      <c r="J139" s="187"/>
      <c r="K139" s="91" t="s">
        <v>132</v>
      </c>
      <c r="L139" s="89"/>
      <c r="M139" s="60"/>
      <c r="N139" s="61"/>
      <c r="O139" s="61"/>
      <c r="P139" s="62"/>
      <c r="Q139" s="93"/>
      <c r="R139" s="94"/>
      <c r="S139" s="173"/>
      <c r="T139" s="94"/>
      <c r="U139" s="94" t="s">
        <v>121</v>
      </c>
      <c r="V139" s="63"/>
    </row>
    <row r="140" spans="2:22" ht="51">
      <c r="B140" s="57"/>
      <c r="C140" s="84" t="s">
        <v>525</v>
      </c>
      <c r="D140" s="84" t="s">
        <v>526</v>
      </c>
      <c r="E140" s="86" t="s">
        <v>330</v>
      </c>
      <c r="F140" s="86" t="s">
        <v>527</v>
      </c>
      <c r="G140" s="86" t="s">
        <v>528</v>
      </c>
      <c r="H140" s="58" t="s">
        <v>128</v>
      </c>
      <c r="I140" s="187"/>
      <c r="J140" s="187"/>
      <c r="K140" s="91" t="s">
        <v>132</v>
      </c>
      <c r="L140" s="89"/>
      <c r="M140" s="60"/>
      <c r="N140" s="61"/>
      <c r="O140" s="61"/>
      <c r="P140" s="62"/>
      <c r="Q140" s="93"/>
      <c r="R140" s="94"/>
      <c r="S140" s="173"/>
      <c r="T140" s="94"/>
      <c r="U140" s="94" t="s">
        <v>121</v>
      </c>
      <c r="V140" s="63"/>
    </row>
    <row r="141" spans="2:22" ht="51">
      <c r="B141" s="57"/>
      <c r="C141" s="84" t="s">
        <v>529</v>
      </c>
      <c r="D141" s="84" t="s">
        <v>530</v>
      </c>
      <c r="E141" s="86" t="s">
        <v>330</v>
      </c>
      <c r="F141" s="86" t="s">
        <v>527</v>
      </c>
      <c r="G141" s="86" t="s">
        <v>531</v>
      </c>
      <c r="H141" s="58" t="s">
        <v>158</v>
      </c>
      <c r="I141" s="187"/>
      <c r="J141" s="187"/>
      <c r="K141" s="91" t="s">
        <v>120</v>
      </c>
      <c r="L141" s="89"/>
      <c r="M141" s="60"/>
      <c r="N141" s="61"/>
      <c r="O141" s="61"/>
      <c r="P141" s="62"/>
      <c r="Q141" s="93"/>
      <c r="R141" s="94"/>
      <c r="S141" s="173"/>
      <c r="T141" s="94"/>
      <c r="U141" s="94" t="s">
        <v>121</v>
      </c>
      <c r="V141" s="63"/>
    </row>
    <row r="142" spans="2:22" ht="51">
      <c r="B142" s="57"/>
      <c r="C142" s="84" t="s">
        <v>532</v>
      </c>
      <c r="D142" s="84" t="s">
        <v>533</v>
      </c>
      <c r="E142" s="86" t="s">
        <v>330</v>
      </c>
      <c r="F142" s="86" t="s">
        <v>527</v>
      </c>
      <c r="G142" s="86" t="s">
        <v>534</v>
      </c>
      <c r="H142" s="58" t="s">
        <v>128</v>
      </c>
      <c r="I142" s="187"/>
      <c r="J142" s="187"/>
      <c r="K142" s="91" t="s">
        <v>132</v>
      </c>
      <c r="L142" s="89"/>
      <c r="M142" s="60"/>
      <c r="N142" s="61"/>
      <c r="O142" s="61"/>
      <c r="P142" s="62"/>
      <c r="Q142" s="93"/>
      <c r="R142" s="94"/>
      <c r="S142" s="173"/>
      <c r="T142" s="94"/>
      <c r="U142" s="94" t="s">
        <v>121</v>
      </c>
      <c r="V142" s="63"/>
    </row>
    <row r="143" spans="2:22" ht="51">
      <c r="B143" s="57"/>
      <c r="C143" s="84" t="s">
        <v>535</v>
      </c>
      <c r="D143" s="84" t="s">
        <v>536</v>
      </c>
      <c r="E143" s="86" t="s">
        <v>330</v>
      </c>
      <c r="F143" s="86" t="s">
        <v>527</v>
      </c>
      <c r="G143" s="86" t="s">
        <v>537</v>
      </c>
      <c r="H143" s="58" t="s">
        <v>158</v>
      </c>
      <c r="I143" s="187"/>
      <c r="J143" s="187"/>
      <c r="K143" s="91" t="s">
        <v>120</v>
      </c>
      <c r="L143" s="89"/>
      <c r="M143" s="60"/>
      <c r="N143" s="61"/>
      <c r="O143" s="61"/>
      <c r="P143" s="62"/>
      <c r="Q143" s="93"/>
      <c r="R143" s="94"/>
      <c r="S143" s="173"/>
      <c r="T143" s="94"/>
      <c r="U143" s="94" t="s">
        <v>121</v>
      </c>
      <c r="V143" s="63"/>
    </row>
    <row r="144" spans="2:22" ht="51">
      <c r="B144" s="57"/>
      <c r="C144" s="84" t="s">
        <v>538</v>
      </c>
      <c r="D144" s="84" t="s">
        <v>539</v>
      </c>
      <c r="E144" s="86" t="s">
        <v>330</v>
      </c>
      <c r="F144" s="86" t="s">
        <v>527</v>
      </c>
      <c r="G144" s="86" t="s">
        <v>540</v>
      </c>
      <c r="H144" s="58" t="s">
        <v>128</v>
      </c>
      <c r="I144" s="187"/>
      <c r="J144" s="187"/>
      <c r="K144" s="91" t="s">
        <v>120</v>
      </c>
      <c r="L144" s="89"/>
      <c r="M144" s="60"/>
      <c r="N144" s="61"/>
      <c r="O144" s="61"/>
      <c r="P144" s="62"/>
      <c r="Q144" s="93"/>
      <c r="R144" s="94"/>
      <c r="S144" s="173"/>
      <c r="T144" s="94"/>
      <c r="U144" s="94" t="s">
        <v>121</v>
      </c>
      <c r="V144" s="63"/>
    </row>
    <row r="145" spans="2:22" ht="51">
      <c r="B145" s="57"/>
      <c r="C145" s="84" t="s">
        <v>541</v>
      </c>
      <c r="D145" s="84" t="s">
        <v>542</v>
      </c>
      <c r="E145" s="86" t="s">
        <v>330</v>
      </c>
      <c r="F145" s="86" t="s">
        <v>543</v>
      </c>
      <c r="G145" s="85" t="s">
        <v>544</v>
      </c>
      <c r="H145" s="58" t="s">
        <v>128</v>
      </c>
      <c r="I145" s="187"/>
      <c r="J145" s="187"/>
      <c r="K145" s="91" t="s">
        <v>120</v>
      </c>
      <c r="L145" s="89"/>
      <c r="M145" s="60"/>
      <c r="N145" s="61"/>
      <c r="O145" s="61"/>
      <c r="P145" s="62"/>
      <c r="Q145" s="93"/>
      <c r="R145" s="94"/>
      <c r="S145" s="173"/>
      <c r="T145" s="94"/>
      <c r="U145" s="94" t="s">
        <v>121</v>
      </c>
      <c r="V145" s="63"/>
    </row>
    <row r="146" spans="2:22" ht="51">
      <c r="B146" s="57"/>
      <c r="C146" s="84" t="s">
        <v>545</v>
      </c>
      <c r="D146" s="84" t="s">
        <v>546</v>
      </c>
      <c r="E146" s="86" t="s">
        <v>330</v>
      </c>
      <c r="F146" s="86" t="s">
        <v>547</v>
      </c>
      <c r="G146" s="86" t="s">
        <v>548</v>
      </c>
      <c r="H146" s="58" t="s">
        <v>128</v>
      </c>
      <c r="I146" s="187"/>
      <c r="J146" s="187"/>
      <c r="K146" s="91" t="s">
        <v>293</v>
      </c>
      <c r="L146" s="89"/>
      <c r="M146" s="60"/>
      <c r="N146" s="61"/>
      <c r="O146" s="61"/>
      <c r="P146" s="62"/>
      <c r="Q146" s="93"/>
      <c r="R146" s="94"/>
      <c r="S146" s="173"/>
      <c r="T146" s="94"/>
      <c r="U146" s="94" t="s">
        <v>121</v>
      </c>
      <c r="V146" s="63"/>
    </row>
    <row r="147" spans="2:22" ht="51">
      <c r="B147" s="57"/>
      <c r="C147" s="84" t="s">
        <v>549</v>
      </c>
      <c r="D147" s="84" t="s">
        <v>550</v>
      </c>
      <c r="E147" s="86" t="s">
        <v>330</v>
      </c>
      <c r="F147" s="86" t="s">
        <v>547</v>
      </c>
      <c r="G147" s="86" t="s">
        <v>551</v>
      </c>
      <c r="H147" s="58" t="s">
        <v>146</v>
      </c>
      <c r="I147" s="187"/>
      <c r="J147" s="187"/>
      <c r="K147" s="91" t="s">
        <v>120</v>
      </c>
      <c r="L147" s="89"/>
      <c r="M147" s="60"/>
      <c r="N147" s="61"/>
      <c r="O147" s="61"/>
      <c r="P147" s="62"/>
      <c r="Q147" s="93"/>
      <c r="R147" s="94"/>
      <c r="S147" s="173"/>
      <c r="T147" s="94"/>
      <c r="U147" s="94" t="s">
        <v>121</v>
      </c>
      <c r="V147" s="63"/>
    </row>
    <row r="148" spans="2:22" ht="51">
      <c r="B148" s="57"/>
      <c r="C148" s="84" t="s">
        <v>552</v>
      </c>
      <c r="D148" s="84" t="s">
        <v>553</v>
      </c>
      <c r="E148" s="86" t="s">
        <v>330</v>
      </c>
      <c r="F148" s="86" t="s">
        <v>547</v>
      </c>
      <c r="G148" s="86" t="s">
        <v>554</v>
      </c>
      <c r="H148" s="58" t="s">
        <v>146</v>
      </c>
      <c r="I148" s="187"/>
      <c r="J148" s="187"/>
      <c r="K148" s="91" t="s">
        <v>120</v>
      </c>
      <c r="L148" s="89"/>
      <c r="M148" s="60"/>
      <c r="N148" s="61"/>
      <c r="O148" s="61"/>
      <c r="P148" s="62"/>
      <c r="Q148" s="93"/>
      <c r="R148" s="94"/>
      <c r="S148" s="173"/>
      <c r="T148" s="94"/>
      <c r="U148" s="94" t="s">
        <v>121</v>
      </c>
      <c r="V148" s="63"/>
    </row>
    <row r="149" spans="2:22" ht="51">
      <c r="B149" s="57"/>
      <c r="C149" s="84" t="s">
        <v>555</v>
      </c>
      <c r="D149" s="84" t="s">
        <v>556</v>
      </c>
      <c r="E149" s="86" t="s">
        <v>330</v>
      </c>
      <c r="F149" s="86" t="s">
        <v>557</v>
      </c>
      <c r="G149" s="86" t="s">
        <v>558</v>
      </c>
      <c r="H149" s="58" t="s">
        <v>162</v>
      </c>
      <c r="I149" s="187"/>
      <c r="J149" s="187"/>
      <c r="K149" s="91" t="s">
        <v>132</v>
      </c>
      <c r="L149" s="89"/>
      <c r="M149" s="60"/>
      <c r="N149" s="61"/>
      <c r="O149" s="61"/>
      <c r="P149" s="62"/>
      <c r="Q149" s="93"/>
      <c r="R149" s="94"/>
      <c r="S149" s="173"/>
      <c r="T149" s="94"/>
      <c r="U149" s="94" t="s">
        <v>121</v>
      </c>
      <c r="V149" s="63"/>
    </row>
    <row r="150" spans="2:22" ht="51">
      <c r="B150" s="57"/>
      <c r="C150" s="84" t="s">
        <v>559</v>
      </c>
      <c r="D150" s="84" t="s">
        <v>560</v>
      </c>
      <c r="E150" s="86" t="s">
        <v>330</v>
      </c>
      <c r="F150" s="86" t="s">
        <v>557</v>
      </c>
      <c r="G150" s="86" t="s">
        <v>561</v>
      </c>
      <c r="H150" s="58" t="s">
        <v>158</v>
      </c>
      <c r="I150" s="187"/>
      <c r="J150" s="187"/>
      <c r="K150" s="91" t="s">
        <v>120</v>
      </c>
      <c r="L150" s="89"/>
      <c r="M150" s="60"/>
      <c r="N150" s="61"/>
      <c r="O150" s="61"/>
      <c r="P150" s="62"/>
      <c r="Q150" s="93"/>
      <c r="R150" s="94"/>
      <c r="S150" s="173"/>
      <c r="T150" s="94"/>
      <c r="U150" s="94" t="s">
        <v>121</v>
      </c>
      <c r="V150" s="63"/>
    </row>
    <row r="151" spans="2:22" ht="51">
      <c r="B151" s="57"/>
      <c r="C151" s="84" t="s">
        <v>562</v>
      </c>
      <c r="D151" s="84" t="s">
        <v>563</v>
      </c>
      <c r="E151" s="86" t="s">
        <v>330</v>
      </c>
      <c r="F151" s="86" t="s">
        <v>557</v>
      </c>
      <c r="G151" s="86" t="s">
        <v>564</v>
      </c>
      <c r="H151" s="58" t="s">
        <v>158</v>
      </c>
      <c r="I151" s="187"/>
      <c r="J151" s="187"/>
      <c r="K151" s="91" t="s">
        <v>120</v>
      </c>
      <c r="L151" s="89"/>
      <c r="M151" s="60"/>
      <c r="N151" s="61"/>
      <c r="O151" s="61"/>
      <c r="P151" s="62"/>
      <c r="Q151" s="93"/>
      <c r="R151" s="94"/>
      <c r="S151" s="173"/>
      <c r="T151" s="94"/>
      <c r="U151" s="94" t="s">
        <v>121</v>
      </c>
      <c r="V151" s="63"/>
    </row>
    <row r="152" spans="2:22" ht="51">
      <c r="B152" s="57"/>
      <c r="C152" s="84" t="s">
        <v>565</v>
      </c>
      <c r="D152" s="84" t="s">
        <v>566</v>
      </c>
      <c r="E152" s="86" t="s">
        <v>330</v>
      </c>
      <c r="F152" s="86" t="s">
        <v>557</v>
      </c>
      <c r="G152" s="86" t="s">
        <v>567</v>
      </c>
      <c r="H152" s="58" t="s">
        <v>158</v>
      </c>
      <c r="I152" s="187"/>
      <c r="J152" s="187"/>
      <c r="K152" s="91" t="s">
        <v>120</v>
      </c>
      <c r="L152" s="89"/>
      <c r="M152" s="60"/>
      <c r="N152" s="61"/>
      <c r="O152" s="61"/>
      <c r="P152" s="62"/>
      <c r="Q152" s="93"/>
      <c r="R152" s="94"/>
      <c r="S152" s="173"/>
      <c r="T152" s="94"/>
      <c r="U152" s="94" t="s">
        <v>121</v>
      </c>
      <c r="V152" s="63"/>
    </row>
    <row r="153" spans="2:22" ht="51">
      <c r="B153" s="57"/>
      <c r="C153" s="84" t="s">
        <v>568</v>
      </c>
      <c r="D153" s="84" t="s">
        <v>569</v>
      </c>
      <c r="E153" s="86" t="s">
        <v>330</v>
      </c>
      <c r="F153" s="86" t="s">
        <v>557</v>
      </c>
      <c r="G153" s="86" t="s">
        <v>570</v>
      </c>
      <c r="H153" s="58" t="s">
        <v>158</v>
      </c>
      <c r="I153" s="187"/>
      <c r="J153" s="187"/>
      <c r="K153" s="91" t="s">
        <v>120</v>
      </c>
      <c r="L153" s="89"/>
      <c r="M153" s="60"/>
      <c r="N153" s="61"/>
      <c r="O153" s="61"/>
      <c r="P153" s="62"/>
      <c r="Q153" s="93"/>
      <c r="R153" s="94"/>
      <c r="S153" s="173"/>
      <c r="T153" s="94"/>
      <c r="U153" s="94" t="s">
        <v>121</v>
      </c>
      <c r="V153" s="63"/>
    </row>
    <row r="154" spans="2:22" ht="51">
      <c r="B154" s="57"/>
      <c r="C154" s="84" t="s">
        <v>571</v>
      </c>
      <c r="D154" s="84" t="s">
        <v>572</v>
      </c>
      <c r="E154" s="86" t="s">
        <v>330</v>
      </c>
      <c r="F154" s="86" t="s">
        <v>573</v>
      </c>
      <c r="G154" s="85" t="s">
        <v>574</v>
      </c>
      <c r="H154" s="58" t="s">
        <v>575</v>
      </c>
      <c r="I154" s="187"/>
      <c r="J154" s="187"/>
      <c r="K154" s="91" t="s">
        <v>120</v>
      </c>
      <c r="L154" s="89"/>
      <c r="M154" s="60"/>
      <c r="N154" s="61"/>
      <c r="O154" s="61"/>
      <c r="P154" s="62"/>
      <c r="Q154" s="93"/>
      <c r="R154" s="94"/>
      <c r="S154" s="173"/>
      <c r="T154" s="94"/>
      <c r="U154" s="94" t="s">
        <v>121</v>
      </c>
      <c r="V154" s="63"/>
    </row>
    <row r="155" spans="2:22" ht="51">
      <c r="B155" s="57"/>
      <c r="C155" s="84" t="s">
        <v>576</v>
      </c>
      <c r="D155" s="84" t="s">
        <v>572</v>
      </c>
      <c r="E155" s="86" t="s">
        <v>330</v>
      </c>
      <c r="F155" s="86" t="s">
        <v>573</v>
      </c>
      <c r="G155" s="86" t="s">
        <v>577</v>
      </c>
      <c r="H155" s="58" t="s">
        <v>575</v>
      </c>
      <c r="I155" s="187"/>
      <c r="J155" s="187"/>
      <c r="K155" s="91" t="s">
        <v>120</v>
      </c>
      <c r="L155" s="89"/>
      <c r="M155" s="60"/>
      <c r="N155" s="61"/>
      <c r="O155" s="61"/>
      <c r="P155" s="62"/>
      <c r="Q155" s="93"/>
      <c r="R155" s="94"/>
      <c r="S155" s="173"/>
      <c r="T155" s="94"/>
      <c r="U155" s="94" t="s">
        <v>121</v>
      </c>
      <c r="V155" s="63"/>
    </row>
    <row r="156" spans="2:22" ht="51">
      <c r="B156" s="57"/>
      <c r="C156" s="84" t="s">
        <v>578</v>
      </c>
      <c r="D156" s="84" t="s">
        <v>572</v>
      </c>
      <c r="E156" s="86" t="s">
        <v>330</v>
      </c>
      <c r="F156" s="86" t="s">
        <v>573</v>
      </c>
      <c r="G156" s="86" t="s">
        <v>579</v>
      </c>
      <c r="H156" s="58" t="s">
        <v>575</v>
      </c>
      <c r="I156" s="187"/>
      <c r="J156" s="187"/>
      <c r="K156" s="91" t="s">
        <v>120</v>
      </c>
      <c r="L156" s="89"/>
      <c r="M156" s="60"/>
      <c r="N156" s="61"/>
      <c r="O156" s="61"/>
      <c r="P156" s="62"/>
      <c r="Q156" s="93"/>
      <c r="R156" s="94"/>
      <c r="S156" s="173"/>
      <c r="T156" s="94"/>
      <c r="U156" s="94" t="s">
        <v>121</v>
      </c>
      <c r="V156" s="63"/>
    </row>
    <row r="157" spans="2:22" ht="51">
      <c r="B157" s="57"/>
      <c r="C157" s="84" t="s">
        <v>580</v>
      </c>
      <c r="D157" s="84" t="s">
        <v>581</v>
      </c>
      <c r="E157" s="86" t="s">
        <v>330</v>
      </c>
      <c r="F157" s="86" t="s">
        <v>582</v>
      </c>
      <c r="G157" s="85" t="s">
        <v>583</v>
      </c>
      <c r="H157" s="58" t="s">
        <v>128</v>
      </c>
      <c r="I157" s="187"/>
      <c r="J157" s="187"/>
      <c r="K157" s="91" t="s">
        <v>120</v>
      </c>
      <c r="L157" s="89"/>
      <c r="M157" s="60"/>
      <c r="N157" s="61"/>
      <c r="O157" s="61"/>
      <c r="P157" s="62"/>
      <c r="Q157" s="93"/>
      <c r="R157" s="94"/>
      <c r="S157" s="173"/>
      <c r="T157" s="94"/>
      <c r="U157" s="94" t="s">
        <v>121</v>
      </c>
      <c r="V157" s="63"/>
    </row>
    <row r="158" spans="2:22" ht="51">
      <c r="B158" s="57"/>
      <c r="C158" s="84" t="s">
        <v>584</v>
      </c>
      <c r="D158" s="84" t="s">
        <v>581</v>
      </c>
      <c r="E158" s="86" t="s">
        <v>330</v>
      </c>
      <c r="F158" s="86" t="s">
        <v>582</v>
      </c>
      <c r="G158" s="86" t="s">
        <v>585</v>
      </c>
      <c r="H158" s="58" t="s">
        <v>128</v>
      </c>
      <c r="I158" s="187"/>
      <c r="J158" s="187"/>
      <c r="K158" s="91" t="s">
        <v>120</v>
      </c>
      <c r="L158" s="89"/>
      <c r="M158" s="60"/>
      <c r="N158" s="61"/>
      <c r="O158" s="61"/>
      <c r="P158" s="62"/>
      <c r="Q158" s="93"/>
      <c r="R158" s="94"/>
      <c r="S158" s="173"/>
      <c r="T158" s="94"/>
      <c r="U158" s="94" t="s">
        <v>121</v>
      </c>
      <c r="V158" s="63"/>
    </row>
    <row r="159" spans="2:22" ht="51">
      <c r="B159" s="57"/>
      <c r="C159" s="84" t="s">
        <v>586</v>
      </c>
      <c r="D159" s="84" t="s">
        <v>581</v>
      </c>
      <c r="E159" s="86" t="s">
        <v>330</v>
      </c>
      <c r="F159" s="86" t="s">
        <v>582</v>
      </c>
      <c r="G159" s="86" t="s">
        <v>587</v>
      </c>
      <c r="H159" s="58" t="s">
        <v>399</v>
      </c>
      <c r="I159" s="187"/>
      <c r="J159" s="187"/>
      <c r="K159" s="91" t="s">
        <v>120</v>
      </c>
      <c r="L159" s="89"/>
      <c r="M159" s="60"/>
      <c r="N159" s="61"/>
      <c r="O159" s="61"/>
      <c r="P159" s="62"/>
      <c r="Q159" s="93"/>
      <c r="R159" s="94"/>
      <c r="S159" s="173"/>
      <c r="T159" s="94"/>
      <c r="U159" s="94" t="s">
        <v>121</v>
      </c>
      <c r="V159" s="63"/>
    </row>
    <row r="160" spans="2:22" ht="51">
      <c r="B160" s="57"/>
      <c r="C160" s="84" t="s">
        <v>588</v>
      </c>
      <c r="D160" s="84" t="s">
        <v>581</v>
      </c>
      <c r="E160" s="86" t="s">
        <v>330</v>
      </c>
      <c r="F160" s="86" t="s">
        <v>582</v>
      </c>
      <c r="G160" s="86" t="s">
        <v>589</v>
      </c>
      <c r="H160" s="58" t="s">
        <v>128</v>
      </c>
      <c r="I160" s="187"/>
      <c r="J160" s="187"/>
      <c r="K160" s="91" t="s">
        <v>120</v>
      </c>
      <c r="L160" s="89"/>
      <c r="M160" s="60"/>
      <c r="N160" s="61"/>
      <c r="O160" s="61"/>
      <c r="P160" s="62"/>
      <c r="Q160" s="93"/>
      <c r="R160" s="94"/>
      <c r="S160" s="173"/>
      <c r="T160" s="94"/>
      <c r="U160" s="94" t="s">
        <v>121</v>
      </c>
      <c r="V160" s="63"/>
    </row>
    <row r="161" spans="2:22" ht="51">
      <c r="B161" s="57"/>
      <c r="C161" s="84" t="s">
        <v>590</v>
      </c>
      <c r="D161" s="84" t="s">
        <v>581</v>
      </c>
      <c r="E161" s="86" t="s">
        <v>330</v>
      </c>
      <c r="F161" s="86" t="s">
        <v>582</v>
      </c>
      <c r="G161" s="86" t="s">
        <v>591</v>
      </c>
      <c r="H161" s="58" t="s">
        <v>128</v>
      </c>
      <c r="I161" s="187"/>
      <c r="J161" s="187"/>
      <c r="K161" s="91" t="s">
        <v>120</v>
      </c>
      <c r="L161" s="89"/>
      <c r="M161" s="60"/>
      <c r="N161" s="61"/>
      <c r="O161" s="61"/>
      <c r="P161" s="62"/>
      <c r="Q161" s="93"/>
      <c r="R161" s="94"/>
      <c r="S161" s="173"/>
      <c r="T161" s="94"/>
      <c r="U161" s="94" t="s">
        <v>121</v>
      </c>
      <c r="V161" s="63"/>
    </row>
    <row r="162" spans="2:22" ht="51">
      <c r="B162" s="57"/>
      <c r="C162" s="84" t="s">
        <v>592</v>
      </c>
      <c r="D162" s="84" t="s">
        <v>593</v>
      </c>
      <c r="E162" s="86" t="s">
        <v>330</v>
      </c>
      <c r="F162" s="86" t="s">
        <v>582</v>
      </c>
      <c r="G162" s="86" t="s">
        <v>594</v>
      </c>
      <c r="H162" s="58" t="s">
        <v>128</v>
      </c>
      <c r="I162" s="187"/>
      <c r="J162" s="187"/>
      <c r="K162" s="91" t="s">
        <v>120</v>
      </c>
      <c r="L162" s="89"/>
      <c r="M162" s="60"/>
      <c r="N162" s="61"/>
      <c r="O162" s="61"/>
      <c r="P162" s="62"/>
      <c r="Q162" s="93"/>
      <c r="R162" s="94"/>
      <c r="S162" s="173"/>
      <c r="T162" s="94"/>
      <c r="U162" s="94" t="s">
        <v>121</v>
      </c>
      <c r="V162" s="63"/>
    </row>
    <row r="163" spans="2:22" ht="51">
      <c r="B163" s="57"/>
      <c r="C163" s="84" t="s">
        <v>595</v>
      </c>
      <c r="D163" s="84" t="s">
        <v>596</v>
      </c>
      <c r="E163" s="86" t="s">
        <v>330</v>
      </c>
      <c r="F163" s="86" t="s">
        <v>597</v>
      </c>
      <c r="G163" s="85" t="s">
        <v>598</v>
      </c>
      <c r="H163" s="58" t="s">
        <v>128</v>
      </c>
      <c r="I163" s="187"/>
      <c r="J163" s="187"/>
      <c r="K163" s="91" t="s">
        <v>120</v>
      </c>
      <c r="L163" s="89"/>
      <c r="M163" s="60"/>
      <c r="N163" s="61"/>
      <c r="O163" s="61"/>
      <c r="P163" s="62"/>
      <c r="Q163" s="93"/>
      <c r="R163" s="94"/>
      <c r="S163" s="173"/>
      <c r="T163" s="94"/>
      <c r="U163" s="94" t="s">
        <v>121</v>
      </c>
      <c r="V163" s="63"/>
    </row>
    <row r="164" spans="2:22" ht="51">
      <c r="B164" s="57"/>
      <c r="C164" s="84" t="s">
        <v>599</v>
      </c>
      <c r="D164" s="84" t="s">
        <v>596</v>
      </c>
      <c r="E164" s="86" t="s">
        <v>330</v>
      </c>
      <c r="F164" s="86" t="s">
        <v>597</v>
      </c>
      <c r="G164" s="86" t="s">
        <v>600</v>
      </c>
      <c r="H164" s="58" t="s">
        <v>128</v>
      </c>
      <c r="I164" s="187"/>
      <c r="J164" s="187"/>
      <c r="K164" s="91" t="s">
        <v>120</v>
      </c>
      <c r="L164" s="89"/>
      <c r="M164" s="60"/>
      <c r="N164" s="61"/>
      <c r="O164" s="61"/>
      <c r="P164" s="62"/>
      <c r="Q164" s="93"/>
      <c r="R164" s="94"/>
      <c r="S164" s="173"/>
      <c r="T164" s="94"/>
      <c r="U164" s="94" t="s">
        <v>121</v>
      </c>
      <c r="V164" s="63"/>
    </row>
    <row r="165" spans="2:22" ht="51">
      <c r="B165" s="57"/>
      <c r="C165" s="84" t="s">
        <v>601</v>
      </c>
      <c r="D165" s="84" t="s">
        <v>596</v>
      </c>
      <c r="E165" s="86" t="s">
        <v>330</v>
      </c>
      <c r="F165" s="86" t="s">
        <v>597</v>
      </c>
      <c r="G165" s="86" t="s">
        <v>602</v>
      </c>
      <c r="H165" s="58" t="s">
        <v>128</v>
      </c>
      <c r="I165" s="187"/>
      <c r="J165" s="187"/>
      <c r="K165" s="91" t="s">
        <v>120</v>
      </c>
      <c r="L165" s="89"/>
      <c r="M165" s="60"/>
      <c r="N165" s="61"/>
      <c r="O165" s="61"/>
      <c r="P165" s="62"/>
      <c r="Q165" s="93"/>
      <c r="R165" s="94"/>
      <c r="S165" s="173"/>
      <c r="T165" s="94"/>
      <c r="U165" s="94" t="s">
        <v>121</v>
      </c>
      <c r="V165" s="63"/>
    </row>
    <row r="166" spans="2:22" ht="51">
      <c r="B166" s="57"/>
      <c r="C166" s="84" t="s">
        <v>603</v>
      </c>
      <c r="D166" s="84" t="s">
        <v>596</v>
      </c>
      <c r="E166" s="86" t="s">
        <v>330</v>
      </c>
      <c r="F166" s="86" t="s">
        <v>597</v>
      </c>
      <c r="G166" s="86" t="s">
        <v>604</v>
      </c>
      <c r="H166" s="58" t="s">
        <v>128</v>
      </c>
      <c r="I166" s="187"/>
      <c r="J166" s="187"/>
      <c r="K166" s="91" t="s">
        <v>120</v>
      </c>
      <c r="L166" s="89"/>
      <c r="M166" s="60"/>
      <c r="N166" s="61"/>
      <c r="O166" s="61"/>
      <c r="P166" s="62"/>
      <c r="Q166" s="93"/>
      <c r="R166" s="94"/>
      <c r="S166" s="173"/>
      <c r="T166" s="94"/>
      <c r="U166" s="94" t="s">
        <v>121</v>
      </c>
      <c r="V166" s="63"/>
    </row>
    <row r="167" spans="2:22" ht="51">
      <c r="B167" s="57"/>
      <c r="C167" s="84" t="s">
        <v>605</v>
      </c>
      <c r="D167" s="84" t="s">
        <v>596</v>
      </c>
      <c r="E167" s="86" t="s">
        <v>330</v>
      </c>
      <c r="F167" s="86" t="s">
        <v>597</v>
      </c>
      <c r="G167" s="86" t="s">
        <v>606</v>
      </c>
      <c r="H167" s="58" t="s">
        <v>128</v>
      </c>
      <c r="I167" s="187"/>
      <c r="J167" s="187"/>
      <c r="K167" s="91" t="s">
        <v>120</v>
      </c>
      <c r="L167" s="89"/>
      <c r="M167" s="60"/>
      <c r="N167" s="61"/>
      <c r="O167" s="61"/>
      <c r="P167" s="62"/>
      <c r="Q167" s="93"/>
      <c r="R167" s="94"/>
      <c r="S167" s="173"/>
      <c r="T167" s="94"/>
      <c r="U167" s="94" t="s">
        <v>121</v>
      </c>
      <c r="V167" s="63"/>
    </row>
    <row r="168" spans="2:22" ht="51">
      <c r="B168" s="57"/>
      <c r="C168" s="84" t="s">
        <v>607</v>
      </c>
      <c r="D168" s="84" t="s">
        <v>596</v>
      </c>
      <c r="E168" s="86" t="s">
        <v>330</v>
      </c>
      <c r="F168" s="86" t="s">
        <v>597</v>
      </c>
      <c r="G168" s="86" t="s">
        <v>608</v>
      </c>
      <c r="H168" s="58" t="s">
        <v>128</v>
      </c>
      <c r="I168" s="187"/>
      <c r="J168" s="187"/>
      <c r="K168" s="91" t="s">
        <v>120</v>
      </c>
      <c r="L168" s="89"/>
      <c r="M168" s="60"/>
      <c r="N168" s="61"/>
      <c r="O168" s="61"/>
      <c r="P168" s="62"/>
      <c r="Q168" s="93"/>
      <c r="R168" s="94"/>
      <c r="S168" s="173"/>
      <c r="T168" s="94"/>
      <c r="U168" s="94" t="s">
        <v>121</v>
      </c>
      <c r="V168" s="63"/>
    </row>
    <row r="169" spans="2:22" ht="51">
      <c r="B169" s="57"/>
      <c r="C169" s="84" t="s">
        <v>609</v>
      </c>
      <c r="D169" s="84" t="s">
        <v>596</v>
      </c>
      <c r="E169" s="86" t="s">
        <v>330</v>
      </c>
      <c r="F169" s="86" t="s">
        <v>597</v>
      </c>
      <c r="G169" s="86" t="s">
        <v>610</v>
      </c>
      <c r="H169" s="58" t="s">
        <v>128</v>
      </c>
      <c r="I169" s="187"/>
      <c r="J169" s="187"/>
      <c r="K169" s="91" t="s">
        <v>120</v>
      </c>
      <c r="L169" s="89"/>
      <c r="M169" s="60"/>
      <c r="N169" s="61"/>
      <c r="O169" s="61"/>
      <c r="P169" s="62"/>
      <c r="Q169" s="93"/>
      <c r="R169" s="94"/>
      <c r="S169" s="173"/>
      <c r="T169" s="94"/>
      <c r="U169" s="94" t="s">
        <v>121</v>
      </c>
      <c r="V169" s="63"/>
    </row>
    <row r="170" spans="2:22" ht="119.1">
      <c r="B170" s="57"/>
      <c r="C170" s="84" t="s">
        <v>611</v>
      </c>
      <c r="D170" s="84" t="s">
        <v>612</v>
      </c>
      <c r="E170" s="86" t="s">
        <v>330</v>
      </c>
      <c r="F170" s="86" t="s">
        <v>613</v>
      </c>
      <c r="G170" s="86" t="s">
        <v>614</v>
      </c>
      <c r="H170" s="58" t="s">
        <v>158</v>
      </c>
      <c r="I170" s="187"/>
      <c r="J170" s="187"/>
      <c r="K170" s="91" t="s">
        <v>120</v>
      </c>
      <c r="L170" s="89"/>
      <c r="M170" s="60"/>
      <c r="N170" s="61"/>
      <c r="O170" s="61"/>
      <c r="P170" s="62"/>
      <c r="Q170" s="93"/>
      <c r="R170" s="94"/>
      <c r="S170" s="173"/>
      <c r="T170" s="94"/>
      <c r="U170" s="94" t="s">
        <v>121</v>
      </c>
      <c r="V170" s="63"/>
    </row>
    <row r="171" spans="2:22" ht="51">
      <c r="B171" s="57"/>
      <c r="C171" s="84" t="s">
        <v>615</v>
      </c>
      <c r="D171" s="84" t="s">
        <v>616</v>
      </c>
      <c r="E171" s="86" t="s">
        <v>330</v>
      </c>
      <c r="F171" s="86" t="s">
        <v>613</v>
      </c>
      <c r="G171" s="86" t="s">
        <v>617</v>
      </c>
      <c r="H171" s="58" t="s">
        <v>399</v>
      </c>
      <c r="I171" s="187"/>
      <c r="J171" s="187"/>
      <c r="K171" s="91" t="s">
        <v>132</v>
      </c>
      <c r="L171" s="89"/>
      <c r="M171" s="60"/>
      <c r="N171" s="61"/>
      <c r="O171" s="61"/>
      <c r="P171" s="62"/>
      <c r="Q171" s="93"/>
      <c r="R171" s="94"/>
      <c r="S171" s="173"/>
      <c r="T171" s="94"/>
      <c r="U171" s="94" t="s">
        <v>121</v>
      </c>
      <c r="V171" s="63"/>
    </row>
    <row r="172" spans="2:22" ht="51">
      <c r="B172" s="57"/>
      <c r="C172" s="84" t="s">
        <v>618</v>
      </c>
      <c r="D172" s="84" t="s">
        <v>619</v>
      </c>
      <c r="E172" s="86" t="s">
        <v>330</v>
      </c>
      <c r="F172" s="86" t="s">
        <v>613</v>
      </c>
      <c r="G172" s="86" t="s">
        <v>620</v>
      </c>
      <c r="H172" s="58" t="s">
        <v>162</v>
      </c>
      <c r="I172" s="187"/>
      <c r="J172" s="187"/>
      <c r="K172" s="91" t="s">
        <v>132</v>
      </c>
      <c r="L172" s="89"/>
      <c r="M172" s="60"/>
      <c r="N172" s="61"/>
      <c r="O172" s="61"/>
      <c r="P172" s="62"/>
      <c r="Q172" s="93"/>
      <c r="R172" s="94"/>
      <c r="S172" s="173"/>
      <c r="T172" s="94"/>
      <c r="U172" s="94" t="s">
        <v>121</v>
      </c>
      <c r="V172" s="63"/>
    </row>
    <row r="173" spans="2:22" s="69" customFormat="1" ht="51">
      <c r="B173" s="64"/>
      <c r="C173" s="84" t="s">
        <v>621</v>
      </c>
      <c r="D173" s="84" t="s">
        <v>622</v>
      </c>
      <c r="E173" s="86" t="s">
        <v>330</v>
      </c>
      <c r="F173" s="86" t="s">
        <v>623</v>
      </c>
      <c r="G173" s="86" t="s">
        <v>624</v>
      </c>
      <c r="H173" s="58" t="s">
        <v>399</v>
      </c>
      <c r="I173" s="187"/>
      <c r="J173" s="187"/>
      <c r="K173" s="91" t="s">
        <v>132</v>
      </c>
      <c r="L173" s="89"/>
      <c r="M173" s="65"/>
      <c r="N173" s="66"/>
      <c r="O173" s="66"/>
      <c r="P173" s="67"/>
      <c r="Q173" s="97"/>
      <c r="R173" s="98"/>
      <c r="S173" s="175"/>
      <c r="T173" s="98"/>
      <c r="U173" s="94" t="s">
        <v>121</v>
      </c>
      <c r="V173" s="68"/>
    </row>
    <row r="174" spans="2:22" s="69" customFormat="1" ht="51">
      <c r="B174" s="64"/>
      <c r="C174" s="84" t="s">
        <v>625</v>
      </c>
      <c r="D174" s="84" t="s">
        <v>626</v>
      </c>
      <c r="E174" s="86" t="s">
        <v>330</v>
      </c>
      <c r="F174" s="86" t="s">
        <v>623</v>
      </c>
      <c r="G174" s="86" t="s">
        <v>627</v>
      </c>
      <c r="H174" s="58" t="s">
        <v>399</v>
      </c>
      <c r="I174" s="187"/>
      <c r="J174" s="187"/>
      <c r="K174" s="91" t="s">
        <v>132</v>
      </c>
      <c r="L174" s="89"/>
      <c r="M174" s="60"/>
      <c r="N174" s="61"/>
      <c r="O174" s="61"/>
      <c r="P174" s="62"/>
      <c r="Q174" s="93"/>
      <c r="R174" s="94"/>
      <c r="S174" s="173"/>
      <c r="T174" s="94"/>
      <c r="U174" s="94" t="s">
        <v>121</v>
      </c>
      <c r="V174" s="68"/>
    </row>
    <row r="175" spans="2:22" s="69" customFormat="1" ht="51">
      <c r="B175" s="64"/>
      <c r="C175" s="84" t="s">
        <v>628</v>
      </c>
      <c r="D175" s="84" t="s">
        <v>629</v>
      </c>
      <c r="E175" s="86" t="s">
        <v>330</v>
      </c>
      <c r="F175" s="86" t="s">
        <v>623</v>
      </c>
      <c r="G175" s="86" t="s">
        <v>630</v>
      </c>
      <c r="H175" s="58" t="s">
        <v>399</v>
      </c>
      <c r="I175" s="187"/>
      <c r="J175" s="187"/>
      <c r="K175" s="91" t="s">
        <v>132</v>
      </c>
      <c r="L175" s="89"/>
      <c r="M175" s="60"/>
      <c r="N175" s="61"/>
      <c r="O175" s="61"/>
      <c r="P175" s="62"/>
      <c r="Q175" s="93"/>
      <c r="R175" s="94"/>
      <c r="S175" s="173"/>
      <c r="T175" s="94"/>
      <c r="U175" s="94" t="s">
        <v>121</v>
      </c>
      <c r="V175" s="68"/>
    </row>
    <row r="176" spans="2:22" s="69" customFormat="1" ht="51">
      <c r="B176" s="64"/>
      <c r="C176" s="84" t="s">
        <v>631</v>
      </c>
      <c r="D176" s="84" t="s">
        <v>632</v>
      </c>
      <c r="E176" s="86" t="s">
        <v>330</v>
      </c>
      <c r="F176" s="86" t="s">
        <v>623</v>
      </c>
      <c r="G176" s="86" t="s">
        <v>633</v>
      </c>
      <c r="H176" s="58" t="s">
        <v>399</v>
      </c>
      <c r="I176" s="187"/>
      <c r="J176" s="187"/>
      <c r="K176" s="91" t="s">
        <v>132</v>
      </c>
      <c r="L176" s="89"/>
      <c r="M176" s="60"/>
      <c r="N176" s="61"/>
      <c r="O176" s="61"/>
      <c r="P176" s="62"/>
      <c r="Q176" s="93"/>
      <c r="R176" s="94"/>
      <c r="S176" s="173"/>
      <c r="T176" s="94"/>
      <c r="U176" s="94" t="s">
        <v>121</v>
      </c>
      <c r="V176" s="68"/>
    </row>
    <row r="177" spans="2:22" s="69" customFormat="1" ht="51">
      <c r="B177" s="64"/>
      <c r="C177" s="84" t="s">
        <v>634</v>
      </c>
      <c r="D177" s="84" t="s">
        <v>635</v>
      </c>
      <c r="E177" s="86" t="s">
        <v>330</v>
      </c>
      <c r="F177" s="86" t="s">
        <v>623</v>
      </c>
      <c r="G177" s="86" t="s">
        <v>636</v>
      </c>
      <c r="H177" s="58" t="s">
        <v>399</v>
      </c>
      <c r="I177" s="187"/>
      <c r="J177" s="187"/>
      <c r="K177" s="91" t="s">
        <v>132</v>
      </c>
      <c r="L177" s="89"/>
      <c r="M177" s="60"/>
      <c r="N177" s="61"/>
      <c r="O177" s="61"/>
      <c r="P177" s="62"/>
      <c r="Q177" s="93"/>
      <c r="R177" s="94"/>
      <c r="S177" s="173"/>
      <c r="T177" s="94"/>
      <c r="U177" s="94" t="s">
        <v>121</v>
      </c>
      <c r="V177" s="68"/>
    </row>
    <row r="178" spans="2:22" s="69" customFormat="1" ht="51">
      <c r="B178" s="64"/>
      <c r="C178" s="84" t="s">
        <v>637</v>
      </c>
      <c r="D178" s="84" t="s">
        <v>638</v>
      </c>
      <c r="E178" s="86" t="s">
        <v>330</v>
      </c>
      <c r="F178" s="86" t="s">
        <v>623</v>
      </c>
      <c r="G178" s="86" t="s">
        <v>639</v>
      </c>
      <c r="H178" s="58" t="s">
        <v>399</v>
      </c>
      <c r="I178" s="187"/>
      <c r="J178" s="187"/>
      <c r="K178" s="91" t="s">
        <v>132</v>
      </c>
      <c r="L178" s="89"/>
      <c r="M178" s="60"/>
      <c r="N178" s="61"/>
      <c r="O178" s="61"/>
      <c r="P178" s="62"/>
      <c r="Q178" s="93"/>
      <c r="R178" s="94"/>
      <c r="S178" s="173"/>
      <c r="T178" s="94"/>
      <c r="U178" s="94" t="s">
        <v>121</v>
      </c>
      <c r="V178" s="68"/>
    </row>
    <row r="179" spans="2:22" ht="135.94999999999999">
      <c r="B179" s="57"/>
      <c r="C179" s="84" t="s">
        <v>640</v>
      </c>
      <c r="D179" s="84" t="s">
        <v>641</v>
      </c>
      <c r="E179" s="86" t="s">
        <v>330</v>
      </c>
      <c r="F179" s="86" t="s">
        <v>642</v>
      </c>
      <c r="G179" s="86" t="s">
        <v>643</v>
      </c>
      <c r="H179" s="58" t="s">
        <v>158</v>
      </c>
      <c r="I179" s="187"/>
      <c r="J179" s="187"/>
      <c r="K179" s="91" t="s">
        <v>120</v>
      </c>
      <c r="L179" s="89"/>
      <c r="M179" s="60"/>
      <c r="N179" s="61"/>
      <c r="O179" s="61"/>
      <c r="P179" s="62"/>
      <c r="Q179" s="93"/>
      <c r="R179" s="94"/>
      <c r="S179" s="173"/>
      <c r="T179" s="94"/>
      <c r="U179" s="94" t="s">
        <v>121</v>
      </c>
      <c r="V179" s="63"/>
    </row>
    <row r="180" spans="2:22" ht="135.94999999999999">
      <c r="B180" s="57"/>
      <c r="C180" s="84" t="s">
        <v>644</v>
      </c>
      <c r="D180" s="84" t="s">
        <v>641</v>
      </c>
      <c r="E180" s="86" t="s">
        <v>330</v>
      </c>
      <c r="F180" s="86" t="s">
        <v>642</v>
      </c>
      <c r="G180" s="86" t="s">
        <v>645</v>
      </c>
      <c r="H180" s="58" t="s">
        <v>158</v>
      </c>
      <c r="I180" s="187"/>
      <c r="J180" s="187"/>
      <c r="K180" s="91" t="s">
        <v>120</v>
      </c>
      <c r="L180" s="89"/>
      <c r="M180" s="60"/>
      <c r="N180" s="61"/>
      <c r="O180" s="61"/>
      <c r="P180" s="62"/>
      <c r="Q180" s="93"/>
      <c r="R180" s="94"/>
      <c r="S180" s="173"/>
      <c r="T180" s="94"/>
      <c r="U180" s="94" t="s">
        <v>121</v>
      </c>
      <c r="V180" s="63"/>
    </row>
    <row r="181" spans="2:22" ht="135.94999999999999">
      <c r="B181" s="57"/>
      <c r="C181" s="84" t="s">
        <v>646</v>
      </c>
      <c r="D181" s="84" t="s">
        <v>641</v>
      </c>
      <c r="E181" s="86" t="s">
        <v>330</v>
      </c>
      <c r="F181" s="86" t="s">
        <v>642</v>
      </c>
      <c r="G181" s="86" t="s">
        <v>647</v>
      </c>
      <c r="H181" s="58" t="s">
        <v>158</v>
      </c>
      <c r="I181" s="187"/>
      <c r="J181" s="187"/>
      <c r="K181" s="91" t="s">
        <v>120</v>
      </c>
      <c r="L181" s="89"/>
      <c r="M181" s="60"/>
      <c r="N181" s="61"/>
      <c r="O181" s="61"/>
      <c r="P181" s="62"/>
      <c r="Q181" s="93"/>
      <c r="R181" s="94"/>
      <c r="S181" s="173"/>
      <c r="T181" s="94"/>
      <c r="U181" s="94" t="s">
        <v>121</v>
      </c>
      <c r="V181" s="63"/>
    </row>
    <row r="182" spans="2:22" ht="51">
      <c r="B182" s="57"/>
      <c r="C182" s="84" t="s">
        <v>648</v>
      </c>
      <c r="D182" s="84" t="s">
        <v>649</v>
      </c>
      <c r="E182" s="86" t="s">
        <v>330</v>
      </c>
      <c r="F182" s="86" t="s">
        <v>650</v>
      </c>
      <c r="G182" s="86" t="s">
        <v>651</v>
      </c>
      <c r="H182" s="58" t="s">
        <v>158</v>
      </c>
      <c r="I182" s="187"/>
      <c r="J182" s="187"/>
      <c r="K182" s="91" t="s">
        <v>120</v>
      </c>
      <c r="L182" s="89"/>
      <c r="M182" s="60"/>
      <c r="N182" s="61"/>
      <c r="O182" s="61"/>
      <c r="P182" s="62"/>
      <c r="Q182" s="93"/>
      <c r="R182" s="94"/>
      <c r="S182" s="173"/>
      <c r="T182" s="94"/>
      <c r="U182" s="94" t="s">
        <v>121</v>
      </c>
      <c r="V182" s="63"/>
    </row>
    <row r="183" spans="2:22" ht="51">
      <c r="B183" s="57"/>
      <c r="C183" s="84" t="s">
        <v>652</v>
      </c>
      <c r="D183" s="84" t="s">
        <v>653</v>
      </c>
      <c r="E183" s="86" t="s">
        <v>330</v>
      </c>
      <c r="F183" s="86" t="s">
        <v>654</v>
      </c>
      <c r="G183" s="86" t="s">
        <v>655</v>
      </c>
      <c r="H183" s="58" t="s">
        <v>158</v>
      </c>
      <c r="I183" s="187"/>
      <c r="J183" s="187"/>
      <c r="K183" s="91" t="s">
        <v>120</v>
      </c>
      <c r="L183" s="89"/>
      <c r="M183" s="60"/>
      <c r="N183" s="61"/>
      <c r="O183" s="61"/>
      <c r="P183" s="62"/>
      <c r="Q183" s="93"/>
      <c r="R183" s="94"/>
      <c r="S183" s="173"/>
      <c r="T183" s="94"/>
      <c r="U183" s="94" t="s">
        <v>121</v>
      </c>
      <c r="V183" s="63"/>
    </row>
    <row r="184" spans="2:22" ht="51">
      <c r="B184" s="57"/>
      <c r="C184" s="84" t="s">
        <v>656</v>
      </c>
      <c r="D184" s="84" t="s">
        <v>657</v>
      </c>
      <c r="E184" s="86" t="s">
        <v>330</v>
      </c>
      <c r="F184" s="86" t="s">
        <v>654</v>
      </c>
      <c r="G184" s="86" t="s">
        <v>658</v>
      </c>
      <c r="H184" s="58" t="s">
        <v>158</v>
      </c>
      <c r="I184" s="187"/>
      <c r="J184" s="187"/>
      <c r="K184" s="91" t="s">
        <v>120</v>
      </c>
      <c r="L184" s="89"/>
      <c r="M184" s="60"/>
      <c r="N184" s="61"/>
      <c r="O184" s="61"/>
      <c r="P184" s="62"/>
      <c r="Q184" s="93"/>
      <c r="R184" s="94"/>
      <c r="S184" s="173"/>
      <c r="T184" s="94"/>
      <c r="U184" s="94" t="s">
        <v>121</v>
      </c>
      <c r="V184" s="63"/>
    </row>
    <row r="185" spans="2:22" ht="51">
      <c r="B185" s="57"/>
      <c r="C185" s="84" t="s">
        <v>659</v>
      </c>
      <c r="D185" s="84" t="s">
        <v>660</v>
      </c>
      <c r="E185" s="86" t="s">
        <v>330</v>
      </c>
      <c r="F185" s="86" t="s">
        <v>654</v>
      </c>
      <c r="G185" s="86" t="s">
        <v>661</v>
      </c>
      <c r="H185" s="58" t="s">
        <v>128</v>
      </c>
      <c r="I185" s="187"/>
      <c r="J185" s="187"/>
      <c r="K185" s="91" t="s">
        <v>132</v>
      </c>
      <c r="L185" s="89"/>
      <c r="M185" s="60"/>
      <c r="N185" s="61"/>
      <c r="O185" s="61"/>
      <c r="P185" s="62"/>
      <c r="Q185" s="93"/>
      <c r="R185" s="94"/>
      <c r="S185" s="173"/>
      <c r="T185" s="94"/>
      <c r="U185" s="94" t="s">
        <v>121</v>
      </c>
      <c r="V185" s="63"/>
    </row>
    <row r="186" spans="2:22" ht="51">
      <c r="B186" s="57"/>
      <c r="C186" s="84" t="s">
        <v>662</v>
      </c>
      <c r="D186" s="84" t="s">
        <v>663</v>
      </c>
      <c r="E186" s="86" t="s">
        <v>330</v>
      </c>
      <c r="F186" s="86" t="s">
        <v>664</v>
      </c>
      <c r="G186" s="86" t="s">
        <v>665</v>
      </c>
      <c r="H186" s="58" t="s">
        <v>128</v>
      </c>
      <c r="I186" s="187"/>
      <c r="J186" s="187"/>
      <c r="K186" s="91" t="s">
        <v>132</v>
      </c>
      <c r="L186" s="89"/>
      <c r="M186" s="60"/>
      <c r="N186" s="61"/>
      <c r="O186" s="61"/>
      <c r="P186" s="62"/>
      <c r="Q186" s="93"/>
      <c r="R186" s="94"/>
      <c r="S186" s="173"/>
      <c r="T186" s="94"/>
      <c r="U186" s="94" t="s">
        <v>121</v>
      </c>
      <c r="V186" s="63"/>
    </row>
    <row r="187" spans="2:22" ht="51">
      <c r="B187" s="57"/>
      <c r="C187" s="84" t="s">
        <v>666</v>
      </c>
      <c r="D187" s="84" t="s">
        <v>667</v>
      </c>
      <c r="E187" s="86" t="s">
        <v>330</v>
      </c>
      <c r="F187" s="86" t="s">
        <v>664</v>
      </c>
      <c r="G187" s="86" t="s">
        <v>668</v>
      </c>
      <c r="H187" s="58" t="s">
        <v>146</v>
      </c>
      <c r="I187" s="187"/>
      <c r="J187" s="187"/>
      <c r="K187" s="91" t="s">
        <v>132</v>
      </c>
      <c r="L187" s="89"/>
      <c r="M187" s="60"/>
      <c r="N187" s="61"/>
      <c r="O187" s="61"/>
      <c r="P187" s="62"/>
      <c r="Q187" s="93"/>
      <c r="R187" s="94"/>
      <c r="S187" s="173"/>
      <c r="T187" s="94"/>
      <c r="U187" s="94" t="s">
        <v>121</v>
      </c>
      <c r="V187" s="63"/>
    </row>
    <row r="188" spans="2:22" ht="51">
      <c r="B188" s="57"/>
      <c r="C188" s="84" t="s">
        <v>669</v>
      </c>
      <c r="D188" s="84" t="s">
        <v>670</v>
      </c>
      <c r="E188" s="86" t="s">
        <v>330</v>
      </c>
      <c r="F188" s="86" t="s">
        <v>664</v>
      </c>
      <c r="G188" s="86" t="s">
        <v>671</v>
      </c>
      <c r="H188" s="58" t="s">
        <v>146</v>
      </c>
      <c r="I188" s="187"/>
      <c r="J188" s="187"/>
      <c r="K188" s="91" t="s">
        <v>132</v>
      </c>
      <c r="L188" s="89"/>
      <c r="M188" s="60"/>
      <c r="N188" s="61"/>
      <c r="O188" s="61"/>
      <c r="P188" s="62"/>
      <c r="Q188" s="93"/>
      <c r="R188" s="94"/>
      <c r="S188" s="173"/>
      <c r="T188" s="94"/>
      <c r="U188" s="94" t="s">
        <v>121</v>
      </c>
      <c r="V188" s="63"/>
    </row>
    <row r="189" spans="2:22" ht="51">
      <c r="B189" s="57"/>
      <c r="C189" s="84" t="s">
        <v>672</v>
      </c>
      <c r="D189" s="84" t="s">
        <v>673</v>
      </c>
      <c r="E189" s="86" t="s">
        <v>330</v>
      </c>
      <c r="F189" s="86" t="s">
        <v>664</v>
      </c>
      <c r="G189" s="86" t="s">
        <v>674</v>
      </c>
      <c r="H189" s="58" t="s">
        <v>146</v>
      </c>
      <c r="I189" s="187"/>
      <c r="J189" s="187"/>
      <c r="K189" s="91" t="s">
        <v>132</v>
      </c>
      <c r="L189" s="89"/>
      <c r="M189" s="60"/>
      <c r="N189" s="61"/>
      <c r="O189" s="61"/>
      <c r="P189" s="62"/>
      <c r="Q189" s="93"/>
      <c r="R189" s="94"/>
      <c r="S189" s="173"/>
      <c r="T189" s="94"/>
      <c r="U189" s="94" t="s">
        <v>121</v>
      </c>
      <c r="V189" s="63"/>
    </row>
    <row r="190" spans="2:22" ht="51">
      <c r="B190" s="57"/>
      <c r="C190" s="84" t="s">
        <v>675</v>
      </c>
      <c r="D190" s="84" t="s">
        <v>676</v>
      </c>
      <c r="E190" s="86" t="s">
        <v>330</v>
      </c>
      <c r="F190" s="86" t="s">
        <v>664</v>
      </c>
      <c r="G190" s="86" t="s">
        <v>677</v>
      </c>
      <c r="H190" s="58" t="s">
        <v>146</v>
      </c>
      <c r="I190" s="187"/>
      <c r="J190" s="187"/>
      <c r="K190" s="91" t="s">
        <v>132</v>
      </c>
      <c r="L190" s="89"/>
      <c r="M190" s="60"/>
      <c r="N190" s="61"/>
      <c r="O190" s="61"/>
      <c r="P190" s="62"/>
      <c r="Q190" s="93"/>
      <c r="R190" s="94"/>
      <c r="S190" s="173"/>
      <c r="T190" s="94"/>
      <c r="U190" s="94" t="s">
        <v>121</v>
      </c>
      <c r="V190" s="63"/>
    </row>
    <row r="191" spans="2:22" ht="51">
      <c r="B191" s="57"/>
      <c r="C191" s="84" t="s">
        <v>678</v>
      </c>
      <c r="D191" s="84" t="s">
        <v>679</v>
      </c>
      <c r="E191" s="86" t="s">
        <v>330</v>
      </c>
      <c r="F191" s="86" t="s">
        <v>664</v>
      </c>
      <c r="G191" s="86" t="s">
        <v>680</v>
      </c>
      <c r="H191" s="58" t="s">
        <v>146</v>
      </c>
      <c r="I191" s="187"/>
      <c r="J191" s="187"/>
      <c r="K191" s="91" t="s">
        <v>293</v>
      </c>
      <c r="L191" s="89"/>
      <c r="M191" s="60"/>
      <c r="N191" s="61"/>
      <c r="O191" s="61"/>
      <c r="P191" s="62"/>
      <c r="Q191" s="93"/>
      <c r="R191" s="94"/>
      <c r="S191" s="173"/>
      <c r="T191" s="94"/>
      <c r="U191" s="94" t="s">
        <v>121</v>
      </c>
      <c r="V191" s="63"/>
    </row>
    <row r="192" spans="2:22" ht="51">
      <c r="B192" s="57"/>
      <c r="C192" s="84" t="s">
        <v>681</v>
      </c>
      <c r="D192" s="84" t="s">
        <v>682</v>
      </c>
      <c r="E192" s="86" t="s">
        <v>330</v>
      </c>
      <c r="F192" s="86" t="s">
        <v>683</v>
      </c>
      <c r="G192" s="86" t="s">
        <v>684</v>
      </c>
      <c r="H192" s="58" t="s">
        <v>158</v>
      </c>
      <c r="I192" s="187"/>
      <c r="J192" s="187"/>
      <c r="K192" s="91" t="s">
        <v>120</v>
      </c>
      <c r="L192" s="89"/>
      <c r="M192" s="60"/>
      <c r="N192" s="61"/>
      <c r="O192" s="61"/>
      <c r="P192" s="62"/>
      <c r="Q192" s="93"/>
      <c r="R192" s="94"/>
      <c r="S192" s="173"/>
      <c r="T192" s="94"/>
      <c r="U192" s="94" t="s">
        <v>121</v>
      </c>
      <c r="V192" s="63"/>
    </row>
    <row r="193" spans="2:22" ht="51">
      <c r="B193" s="57"/>
      <c r="C193" s="84" t="s">
        <v>685</v>
      </c>
      <c r="D193" s="84" t="s">
        <v>686</v>
      </c>
      <c r="E193" s="86" t="s">
        <v>330</v>
      </c>
      <c r="F193" s="86" t="s">
        <v>683</v>
      </c>
      <c r="G193" s="86" t="s">
        <v>687</v>
      </c>
      <c r="H193" s="58" t="s">
        <v>158</v>
      </c>
      <c r="I193" s="187"/>
      <c r="J193" s="187"/>
      <c r="K193" s="91" t="s">
        <v>120</v>
      </c>
      <c r="L193" s="89"/>
      <c r="M193" s="60"/>
      <c r="N193" s="61"/>
      <c r="O193" s="61"/>
      <c r="P193" s="62"/>
      <c r="Q193" s="93"/>
      <c r="R193" s="94"/>
      <c r="S193" s="173"/>
      <c r="T193" s="94"/>
      <c r="U193" s="94" t="s">
        <v>121</v>
      </c>
      <c r="V193" s="63"/>
    </row>
    <row r="194" spans="2:22" ht="51">
      <c r="B194" s="57"/>
      <c r="C194" s="84" t="s">
        <v>688</v>
      </c>
      <c r="D194" s="84" t="s">
        <v>689</v>
      </c>
      <c r="E194" s="86" t="s">
        <v>330</v>
      </c>
      <c r="F194" s="86" t="s">
        <v>683</v>
      </c>
      <c r="G194" s="86" t="s">
        <v>690</v>
      </c>
      <c r="H194" s="58" t="s">
        <v>158</v>
      </c>
      <c r="I194" s="187"/>
      <c r="J194" s="187"/>
      <c r="K194" s="91" t="s">
        <v>120</v>
      </c>
      <c r="L194" s="89"/>
      <c r="M194" s="60"/>
      <c r="N194" s="61"/>
      <c r="O194" s="61"/>
      <c r="P194" s="62"/>
      <c r="Q194" s="93"/>
      <c r="R194" s="94"/>
      <c r="S194" s="173"/>
      <c r="T194" s="94"/>
      <c r="U194" s="94" t="s">
        <v>121</v>
      </c>
      <c r="V194" s="63"/>
    </row>
    <row r="195" spans="2:22" ht="51">
      <c r="B195" s="57"/>
      <c r="C195" s="84" t="s">
        <v>691</v>
      </c>
      <c r="D195" s="84" t="s">
        <v>692</v>
      </c>
      <c r="E195" s="86" t="s">
        <v>330</v>
      </c>
      <c r="F195" s="86" t="s">
        <v>683</v>
      </c>
      <c r="G195" s="86" t="s">
        <v>693</v>
      </c>
      <c r="H195" s="58" t="s">
        <v>158</v>
      </c>
      <c r="I195" s="187"/>
      <c r="J195" s="187"/>
      <c r="K195" s="91" t="s">
        <v>120</v>
      </c>
      <c r="L195" s="89"/>
      <c r="M195" s="60"/>
      <c r="N195" s="61"/>
      <c r="O195" s="61"/>
      <c r="P195" s="62"/>
      <c r="Q195" s="93"/>
      <c r="R195" s="94"/>
      <c r="S195" s="173"/>
      <c r="T195" s="94"/>
      <c r="U195" s="94" t="s">
        <v>121</v>
      </c>
      <c r="V195" s="63"/>
    </row>
    <row r="196" spans="2:22" ht="51">
      <c r="B196" s="57"/>
      <c r="C196" s="84" t="s">
        <v>694</v>
      </c>
      <c r="D196" s="84" t="s">
        <v>695</v>
      </c>
      <c r="E196" s="86" t="s">
        <v>330</v>
      </c>
      <c r="F196" s="86" t="s">
        <v>683</v>
      </c>
      <c r="G196" s="86" t="s">
        <v>696</v>
      </c>
      <c r="H196" s="58" t="s">
        <v>158</v>
      </c>
      <c r="I196" s="187"/>
      <c r="J196" s="187"/>
      <c r="K196" s="91" t="s">
        <v>120</v>
      </c>
      <c r="L196" s="89"/>
      <c r="M196" s="60"/>
      <c r="N196" s="61"/>
      <c r="O196" s="61"/>
      <c r="P196" s="62"/>
      <c r="Q196" s="93"/>
      <c r="R196" s="94"/>
      <c r="S196" s="173"/>
      <c r="T196" s="94"/>
      <c r="U196" s="94" t="s">
        <v>121</v>
      </c>
      <c r="V196" s="63"/>
    </row>
    <row r="197" spans="2:22" ht="51">
      <c r="B197" s="57"/>
      <c r="C197" s="84" t="s">
        <v>697</v>
      </c>
      <c r="D197" s="84" t="s">
        <v>698</v>
      </c>
      <c r="E197" s="86" t="s">
        <v>330</v>
      </c>
      <c r="F197" s="86" t="s">
        <v>683</v>
      </c>
      <c r="G197" s="86" t="s">
        <v>699</v>
      </c>
      <c r="H197" s="58" t="s">
        <v>162</v>
      </c>
      <c r="I197" s="187"/>
      <c r="J197" s="187"/>
      <c r="K197" s="91" t="s">
        <v>132</v>
      </c>
      <c r="L197" s="89"/>
      <c r="M197" s="60"/>
      <c r="N197" s="61"/>
      <c r="O197" s="61"/>
      <c r="P197" s="62"/>
      <c r="Q197" s="93"/>
      <c r="R197" s="94"/>
      <c r="S197" s="173"/>
      <c r="T197" s="94"/>
      <c r="U197" s="94" t="s">
        <v>121</v>
      </c>
      <c r="V197" s="63"/>
    </row>
    <row r="198" spans="2:22" ht="51">
      <c r="B198" s="57"/>
      <c r="C198" s="84" t="s">
        <v>700</v>
      </c>
      <c r="D198" s="84" t="s">
        <v>701</v>
      </c>
      <c r="E198" s="86" t="s">
        <v>330</v>
      </c>
      <c r="F198" s="86" t="s">
        <v>702</v>
      </c>
      <c r="G198" s="86" t="s">
        <v>703</v>
      </c>
      <c r="H198" s="58" t="s">
        <v>128</v>
      </c>
      <c r="I198" s="187"/>
      <c r="J198" s="187"/>
      <c r="K198" s="91" t="s">
        <v>132</v>
      </c>
      <c r="L198" s="89"/>
      <c r="M198" s="60"/>
      <c r="N198" s="61"/>
      <c r="O198" s="61"/>
      <c r="P198" s="62"/>
      <c r="Q198" s="93"/>
      <c r="R198" s="94"/>
      <c r="S198" s="173"/>
      <c r="T198" s="94"/>
      <c r="U198" s="94" t="s">
        <v>121</v>
      </c>
      <c r="V198" s="63"/>
    </row>
    <row r="199" spans="2:22" ht="51">
      <c r="B199" s="57"/>
      <c r="C199" s="84" t="s">
        <v>704</v>
      </c>
      <c r="D199" s="84" t="s">
        <v>701</v>
      </c>
      <c r="E199" s="86" t="s">
        <v>330</v>
      </c>
      <c r="F199" s="86" t="s">
        <v>702</v>
      </c>
      <c r="G199" s="86" t="s">
        <v>705</v>
      </c>
      <c r="H199" s="58" t="s">
        <v>128</v>
      </c>
      <c r="I199" s="187"/>
      <c r="J199" s="187"/>
      <c r="K199" s="91" t="s">
        <v>132</v>
      </c>
      <c r="L199" s="89"/>
      <c r="M199" s="60"/>
      <c r="N199" s="61"/>
      <c r="O199" s="61"/>
      <c r="P199" s="62"/>
      <c r="Q199" s="93"/>
      <c r="R199" s="94"/>
      <c r="S199" s="173"/>
      <c r="T199" s="94"/>
      <c r="U199" s="94" t="s">
        <v>121</v>
      </c>
      <c r="V199" s="63"/>
    </row>
    <row r="200" spans="2:22" ht="51">
      <c r="B200" s="57"/>
      <c r="C200" s="84" t="s">
        <v>706</v>
      </c>
      <c r="D200" s="84" t="s">
        <v>701</v>
      </c>
      <c r="E200" s="86" t="s">
        <v>330</v>
      </c>
      <c r="F200" s="86" t="s">
        <v>702</v>
      </c>
      <c r="G200" s="86" t="s">
        <v>707</v>
      </c>
      <c r="H200" s="58" t="s">
        <v>158</v>
      </c>
      <c r="I200" s="187"/>
      <c r="J200" s="187"/>
      <c r="K200" s="91" t="s">
        <v>132</v>
      </c>
      <c r="L200" s="89"/>
      <c r="M200" s="60"/>
      <c r="N200" s="61"/>
      <c r="O200" s="61"/>
      <c r="P200" s="62"/>
      <c r="Q200" s="93"/>
      <c r="R200" s="94"/>
      <c r="S200" s="173"/>
      <c r="T200" s="94"/>
      <c r="U200" s="94" t="s">
        <v>121</v>
      </c>
      <c r="V200" s="63"/>
    </row>
    <row r="201" spans="2:22" s="69" customFormat="1" ht="84.95">
      <c r="B201" s="64"/>
      <c r="C201" s="84" t="s">
        <v>708</v>
      </c>
      <c r="D201" s="84" t="s">
        <v>709</v>
      </c>
      <c r="E201" s="86" t="s">
        <v>330</v>
      </c>
      <c r="F201" s="86" t="s">
        <v>710</v>
      </c>
      <c r="G201" s="86" t="s">
        <v>711</v>
      </c>
      <c r="H201" s="58" t="s">
        <v>128</v>
      </c>
      <c r="I201" s="187"/>
      <c r="J201" s="187"/>
      <c r="K201" s="91" t="s">
        <v>132</v>
      </c>
      <c r="L201" s="89"/>
      <c r="M201" s="65"/>
      <c r="N201" s="66"/>
      <c r="O201" s="66"/>
      <c r="P201" s="67"/>
      <c r="Q201" s="97"/>
      <c r="R201" s="98"/>
      <c r="S201" s="175"/>
      <c r="T201" s="98"/>
      <c r="U201" s="94" t="s">
        <v>121</v>
      </c>
      <c r="V201" s="68"/>
    </row>
    <row r="202" spans="2:22" s="69" customFormat="1" ht="51">
      <c r="B202" s="64"/>
      <c r="C202" s="84" t="s">
        <v>712</v>
      </c>
      <c r="D202" s="84" t="s">
        <v>709</v>
      </c>
      <c r="E202" s="86" t="s">
        <v>330</v>
      </c>
      <c r="F202" s="86" t="s">
        <v>710</v>
      </c>
      <c r="G202" s="86" t="s">
        <v>713</v>
      </c>
      <c r="H202" s="58" t="s">
        <v>128</v>
      </c>
      <c r="I202" s="187"/>
      <c r="J202" s="187"/>
      <c r="K202" s="91" t="s">
        <v>132</v>
      </c>
      <c r="L202" s="89"/>
      <c r="M202" s="60"/>
      <c r="N202" s="61"/>
      <c r="O202" s="61"/>
      <c r="P202" s="62"/>
      <c r="Q202" s="93"/>
      <c r="R202" s="94"/>
      <c r="S202" s="173"/>
      <c r="T202" s="94"/>
      <c r="U202" s="94" t="s">
        <v>121</v>
      </c>
      <c r="V202" s="68"/>
    </row>
    <row r="203" spans="2:22" s="69" customFormat="1" ht="51">
      <c r="B203" s="64"/>
      <c r="C203" s="84" t="s">
        <v>714</v>
      </c>
      <c r="D203" s="84" t="s">
        <v>709</v>
      </c>
      <c r="E203" s="86" t="s">
        <v>330</v>
      </c>
      <c r="F203" s="86" t="s">
        <v>710</v>
      </c>
      <c r="G203" s="86" t="s">
        <v>715</v>
      </c>
      <c r="H203" s="58" t="s">
        <v>128</v>
      </c>
      <c r="I203" s="187"/>
      <c r="J203" s="187"/>
      <c r="K203" s="91" t="s">
        <v>132</v>
      </c>
      <c r="L203" s="89"/>
      <c r="M203" s="60"/>
      <c r="N203" s="61"/>
      <c r="O203" s="61"/>
      <c r="P203" s="62"/>
      <c r="Q203" s="93"/>
      <c r="R203" s="94"/>
      <c r="S203" s="173"/>
      <c r="T203" s="94"/>
      <c r="U203" s="94" t="s">
        <v>121</v>
      </c>
      <c r="V203" s="68"/>
    </row>
    <row r="204" spans="2:22" s="69" customFormat="1" ht="51">
      <c r="B204" s="64"/>
      <c r="C204" s="84" t="s">
        <v>716</v>
      </c>
      <c r="D204" s="84" t="s">
        <v>709</v>
      </c>
      <c r="E204" s="86" t="s">
        <v>330</v>
      </c>
      <c r="F204" s="86" t="s">
        <v>710</v>
      </c>
      <c r="G204" s="86" t="s">
        <v>717</v>
      </c>
      <c r="H204" s="58" t="s">
        <v>128</v>
      </c>
      <c r="I204" s="187"/>
      <c r="J204" s="187"/>
      <c r="K204" s="91" t="s">
        <v>132</v>
      </c>
      <c r="L204" s="89"/>
      <c r="M204" s="60"/>
      <c r="N204" s="61"/>
      <c r="O204" s="61"/>
      <c r="P204" s="62"/>
      <c r="Q204" s="93"/>
      <c r="R204" s="94"/>
      <c r="S204" s="173"/>
      <c r="T204" s="94"/>
      <c r="U204" s="94" t="s">
        <v>121</v>
      </c>
      <c r="V204" s="68"/>
    </row>
    <row r="205" spans="2:22" s="69" customFormat="1" ht="51">
      <c r="B205" s="64"/>
      <c r="C205" s="84" t="s">
        <v>718</v>
      </c>
      <c r="D205" s="84" t="s">
        <v>709</v>
      </c>
      <c r="E205" s="86" t="s">
        <v>330</v>
      </c>
      <c r="F205" s="86" t="s">
        <v>710</v>
      </c>
      <c r="G205" s="86" t="s">
        <v>719</v>
      </c>
      <c r="H205" s="58" t="s">
        <v>128</v>
      </c>
      <c r="I205" s="187"/>
      <c r="J205" s="187"/>
      <c r="K205" s="91" t="s">
        <v>132</v>
      </c>
      <c r="L205" s="89"/>
      <c r="M205" s="60"/>
      <c r="N205" s="61"/>
      <c r="O205" s="61"/>
      <c r="P205" s="62"/>
      <c r="Q205" s="93"/>
      <c r="R205" s="94"/>
      <c r="S205" s="173"/>
      <c r="T205" s="94"/>
      <c r="U205" s="94" t="s">
        <v>121</v>
      </c>
      <c r="V205" s="68"/>
    </row>
    <row r="206" spans="2:22" s="69" customFormat="1" ht="68.099999999999994">
      <c r="B206" s="64"/>
      <c r="C206" s="84" t="s">
        <v>720</v>
      </c>
      <c r="D206" s="84" t="s">
        <v>721</v>
      </c>
      <c r="E206" s="86" t="s">
        <v>722</v>
      </c>
      <c r="F206" s="86" t="s">
        <v>331</v>
      </c>
      <c r="G206" s="86" t="s">
        <v>723</v>
      </c>
      <c r="H206" s="58" t="s">
        <v>128</v>
      </c>
      <c r="I206" s="187"/>
      <c r="J206" s="187"/>
      <c r="K206" s="91" t="s">
        <v>120</v>
      </c>
      <c r="L206" s="89"/>
      <c r="M206" s="65"/>
      <c r="N206" s="66"/>
      <c r="O206" s="66"/>
      <c r="P206" s="67"/>
      <c r="Q206" s="97"/>
      <c r="R206" s="98"/>
      <c r="S206" s="175"/>
      <c r="T206" s="98"/>
      <c r="U206" s="94" t="s">
        <v>121</v>
      </c>
      <c r="V206" s="68"/>
    </row>
    <row r="207" spans="2:22" s="69" customFormat="1" ht="51">
      <c r="B207" s="64"/>
      <c r="C207" s="84" t="s">
        <v>724</v>
      </c>
      <c r="D207" s="84" t="s">
        <v>725</v>
      </c>
      <c r="E207" s="86" t="s">
        <v>722</v>
      </c>
      <c r="F207" s="86" t="s">
        <v>331</v>
      </c>
      <c r="G207" s="86" t="s">
        <v>726</v>
      </c>
      <c r="H207" s="58" t="s">
        <v>727</v>
      </c>
      <c r="I207" s="187"/>
      <c r="J207" s="187"/>
      <c r="K207" s="91" t="s">
        <v>120</v>
      </c>
      <c r="L207" s="89"/>
      <c r="M207" s="60"/>
      <c r="N207" s="61"/>
      <c r="O207" s="61"/>
      <c r="P207" s="62"/>
      <c r="Q207" s="93"/>
      <c r="R207" s="94"/>
      <c r="S207" s="173"/>
      <c r="T207" s="94"/>
      <c r="U207" s="94" t="s">
        <v>121</v>
      </c>
      <c r="V207" s="68"/>
    </row>
    <row r="208" spans="2:22" s="69" customFormat="1" ht="33.950000000000003">
      <c r="B208" s="64"/>
      <c r="C208" s="84" t="s">
        <v>728</v>
      </c>
      <c r="D208" s="84" t="s">
        <v>729</v>
      </c>
      <c r="E208" s="86" t="s">
        <v>722</v>
      </c>
      <c r="F208" s="86" t="s">
        <v>331</v>
      </c>
      <c r="G208" s="86" t="s">
        <v>730</v>
      </c>
      <c r="H208" s="58" t="s">
        <v>128</v>
      </c>
      <c r="I208" s="187"/>
      <c r="J208" s="187"/>
      <c r="K208" s="91" t="s">
        <v>120</v>
      </c>
      <c r="L208" s="89"/>
      <c r="M208" s="60"/>
      <c r="N208" s="61"/>
      <c r="O208" s="61"/>
      <c r="P208" s="62"/>
      <c r="Q208" s="93"/>
      <c r="R208" s="94"/>
      <c r="S208" s="173"/>
      <c r="T208" s="94"/>
      <c r="U208" s="94" t="s">
        <v>121</v>
      </c>
      <c r="V208" s="68"/>
    </row>
    <row r="209" spans="2:22" s="69" customFormat="1" ht="33.950000000000003">
      <c r="B209" s="64"/>
      <c r="C209" s="84" t="s">
        <v>731</v>
      </c>
      <c r="D209" s="84" t="s">
        <v>732</v>
      </c>
      <c r="E209" s="86" t="s">
        <v>722</v>
      </c>
      <c r="F209" s="86" t="s">
        <v>331</v>
      </c>
      <c r="G209" s="86" t="s">
        <v>733</v>
      </c>
      <c r="H209" s="58"/>
      <c r="I209" s="187"/>
      <c r="J209" s="187"/>
      <c r="K209" s="91" t="s">
        <v>132</v>
      </c>
      <c r="L209" s="89"/>
      <c r="M209" s="60"/>
      <c r="N209" s="61"/>
      <c r="O209" s="61"/>
      <c r="P209" s="62"/>
      <c r="Q209" s="93"/>
      <c r="R209" s="94"/>
      <c r="S209" s="173"/>
      <c r="T209" s="94"/>
      <c r="U209" s="94" t="s">
        <v>121</v>
      </c>
      <c r="V209" s="68"/>
    </row>
    <row r="210" spans="2:22" s="69" customFormat="1" ht="51">
      <c r="B210" s="64"/>
      <c r="C210" s="84" t="s">
        <v>734</v>
      </c>
      <c r="D210" s="84" t="s">
        <v>735</v>
      </c>
      <c r="E210" s="86" t="s">
        <v>722</v>
      </c>
      <c r="F210" s="86" t="s">
        <v>331</v>
      </c>
      <c r="G210" s="86" t="s">
        <v>736</v>
      </c>
      <c r="H210" s="58" t="s">
        <v>128</v>
      </c>
      <c r="I210" s="187"/>
      <c r="J210" s="187"/>
      <c r="K210" s="91" t="s">
        <v>132</v>
      </c>
      <c r="L210" s="89"/>
      <c r="M210" s="60"/>
      <c r="N210" s="61"/>
      <c r="O210" s="61"/>
      <c r="P210" s="62"/>
      <c r="Q210" s="93"/>
      <c r="R210" s="94"/>
      <c r="S210" s="173"/>
      <c r="T210" s="94"/>
      <c r="U210" s="94" t="s">
        <v>121</v>
      </c>
      <c r="V210" s="68"/>
    </row>
    <row r="211" spans="2:22" s="69" customFormat="1" ht="51">
      <c r="B211" s="64"/>
      <c r="C211" s="84" t="s">
        <v>737</v>
      </c>
      <c r="D211" s="84" t="s">
        <v>735</v>
      </c>
      <c r="E211" s="86" t="s">
        <v>722</v>
      </c>
      <c r="F211" s="86" t="s">
        <v>331</v>
      </c>
      <c r="G211" s="86" t="s">
        <v>738</v>
      </c>
      <c r="H211" s="58" t="s">
        <v>128</v>
      </c>
      <c r="I211" s="187"/>
      <c r="J211" s="187"/>
      <c r="K211" s="91" t="s">
        <v>132</v>
      </c>
      <c r="L211" s="89"/>
      <c r="M211" s="60"/>
      <c r="N211" s="61"/>
      <c r="O211" s="61"/>
      <c r="P211" s="62"/>
      <c r="Q211" s="93"/>
      <c r="R211" s="94"/>
      <c r="S211" s="173"/>
      <c r="T211" s="94"/>
      <c r="U211" s="94" t="s">
        <v>121</v>
      </c>
      <c r="V211" s="68"/>
    </row>
    <row r="212" spans="2:22" s="69" customFormat="1" ht="68.099999999999994">
      <c r="B212" s="64"/>
      <c r="C212" s="84" t="s">
        <v>739</v>
      </c>
      <c r="D212" s="84" t="s">
        <v>735</v>
      </c>
      <c r="E212" s="86" t="s">
        <v>722</v>
      </c>
      <c r="F212" s="86" t="s">
        <v>331</v>
      </c>
      <c r="G212" s="86" t="s">
        <v>740</v>
      </c>
      <c r="H212" s="58" t="s">
        <v>128</v>
      </c>
      <c r="I212" s="187"/>
      <c r="J212" s="187"/>
      <c r="K212" s="91" t="s">
        <v>132</v>
      </c>
      <c r="L212" s="89"/>
      <c r="M212" s="60"/>
      <c r="N212" s="61"/>
      <c r="O212" s="61"/>
      <c r="P212" s="62"/>
      <c r="Q212" s="93"/>
      <c r="R212" s="94"/>
      <c r="S212" s="173"/>
      <c r="T212" s="94"/>
      <c r="U212" s="94" t="s">
        <v>121</v>
      </c>
      <c r="V212" s="68"/>
    </row>
    <row r="213" spans="2:22" s="69" customFormat="1" ht="68.099999999999994">
      <c r="B213" s="64"/>
      <c r="C213" s="84" t="s">
        <v>741</v>
      </c>
      <c r="D213" s="84" t="s">
        <v>735</v>
      </c>
      <c r="E213" s="86" t="s">
        <v>722</v>
      </c>
      <c r="F213" s="86" t="s">
        <v>331</v>
      </c>
      <c r="G213" s="86" t="s">
        <v>742</v>
      </c>
      <c r="H213" s="58" t="s">
        <v>128</v>
      </c>
      <c r="I213" s="187"/>
      <c r="J213" s="187"/>
      <c r="K213" s="91" t="s">
        <v>132</v>
      </c>
      <c r="L213" s="89"/>
      <c r="M213" s="60"/>
      <c r="N213" s="61"/>
      <c r="O213" s="61"/>
      <c r="P213" s="62"/>
      <c r="Q213" s="93"/>
      <c r="R213" s="94"/>
      <c r="S213" s="173"/>
      <c r="T213" s="94"/>
      <c r="U213" s="94" t="s">
        <v>121</v>
      </c>
      <c r="V213" s="68"/>
    </row>
    <row r="214" spans="2:22" ht="51">
      <c r="B214" s="57"/>
      <c r="C214" s="84" t="s">
        <v>743</v>
      </c>
      <c r="D214" s="84" t="s">
        <v>744</v>
      </c>
      <c r="E214" s="86" t="s">
        <v>722</v>
      </c>
      <c r="F214" s="86" t="s">
        <v>745</v>
      </c>
      <c r="G214" s="86" t="s">
        <v>746</v>
      </c>
      <c r="H214" s="58" t="s">
        <v>128</v>
      </c>
      <c r="I214" s="187"/>
      <c r="J214" s="187"/>
      <c r="K214" s="91" t="s">
        <v>132</v>
      </c>
      <c r="L214" s="89"/>
      <c r="M214" s="60"/>
      <c r="N214" s="61"/>
      <c r="O214" s="61"/>
      <c r="P214" s="62"/>
      <c r="Q214" s="93"/>
      <c r="R214" s="94"/>
      <c r="S214" s="173"/>
      <c r="T214" s="94"/>
      <c r="U214" s="94" t="s">
        <v>121</v>
      </c>
      <c r="V214" s="63"/>
    </row>
    <row r="215" spans="2:22" ht="33.950000000000003">
      <c r="B215" s="57"/>
      <c r="C215" s="84" t="s">
        <v>747</v>
      </c>
      <c r="D215" s="84" t="s">
        <v>748</v>
      </c>
      <c r="E215" s="86" t="s">
        <v>722</v>
      </c>
      <c r="F215" s="86" t="s">
        <v>749</v>
      </c>
      <c r="G215" s="86" t="s">
        <v>750</v>
      </c>
      <c r="H215" s="58" t="s">
        <v>128</v>
      </c>
      <c r="I215" s="187"/>
      <c r="J215" s="187"/>
      <c r="K215" s="91" t="s">
        <v>120</v>
      </c>
      <c r="L215" s="89"/>
      <c r="M215" s="60"/>
      <c r="N215" s="61"/>
      <c r="O215" s="61"/>
      <c r="P215" s="62"/>
      <c r="Q215" s="93"/>
      <c r="R215" s="94"/>
      <c r="S215" s="173"/>
      <c r="T215" s="94"/>
      <c r="U215" s="94" t="s">
        <v>121</v>
      </c>
      <c r="V215" s="63"/>
    </row>
    <row r="216" spans="2:22" ht="119.1">
      <c r="B216" s="57"/>
      <c r="C216" s="84" t="s">
        <v>751</v>
      </c>
      <c r="D216" s="84" t="s">
        <v>752</v>
      </c>
      <c r="E216" s="86" t="s">
        <v>722</v>
      </c>
      <c r="F216" s="86" t="s">
        <v>749</v>
      </c>
      <c r="G216" s="86" t="s">
        <v>753</v>
      </c>
      <c r="H216" s="58" t="s">
        <v>146</v>
      </c>
      <c r="I216" s="187"/>
      <c r="J216" s="187"/>
      <c r="K216" s="91" t="s">
        <v>293</v>
      </c>
      <c r="L216" s="89"/>
      <c r="M216" s="60"/>
      <c r="N216" s="61"/>
      <c r="O216" s="61"/>
      <c r="P216" s="62"/>
      <c r="Q216" s="93"/>
      <c r="R216" s="94"/>
      <c r="S216" s="173"/>
      <c r="T216" s="94"/>
      <c r="U216" s="94" t="s">
        <v>121</v>
      </c>
      <c r="V216" s="63"/>
    </row>
    <row r="217" spans="2:22" ht="84.95">
      <c r="B217" s="57"/>
      <c r="C217" s="84" t="s">
        <v>754</v>
      </c>
      <c r="D217" s="84" t="s">
        <v>755</v>
      </c>
      <c r="E217" s="86" t="s">
        <v>722</v>
      </c>
      <c r="F217" s="86" t="s">
        <v>749</v>
      </c>
      <c r="G217" s="86" t="s">
        <v>756</v>
      </c>
      <c r="H217" s="58" t="s">
        <v>146</v>
      </c>
      <c r="I217" s="187"/>
      <c r="J217" s="187"/>
      <c r="K217" s="91" t="s">
        <v>132</v>
      </c>
      <c r="L217" s="89"/>
      <c r="M217" s="60"/>
      <c r="N217" s="61"/>
      <c r="O217" s="61"/>
      <c r="P217" s="62"/>
      <c r="Q217" s="93"/>
      <c r="R217" s="94"/>
      <c r="S217" s="173"/>
      <c r="T217" s="94"/>
      <c r="U217" s="94" t="s">
        <v>121</v>
      </c>
      <c r="V217" s="63"/>
    </row>
    <row r="218" spans="2:22" ht="51">
      <c r="B218" s="57"/>
      <c r="C218" s="84" t="s">
        <v>757</v>
      </c>
      <c r="D218" s="84" t="s">
        <v>758</v>
      </c>
      <c r="E218" s="86" t="s">
        <v>722</v>
      </c>
      <c r="F218" s="86" t="s">
        <v>749</v>
      </c>
      <c r="G218" s="86" t="s">
        <v>759</v>
      </c>
      <c r="H218" s="58" t="s">
        <v>146</v>
      </c>
      <c r="I218" s="187"/>
      <c r="J218" s="187"/>
      <c r="K218" s="91" t="s">
        <v>293</v>
      </c>
      <c r="L218" s="89"/>
      <c r="M218" s="60"/>
      <c r="N218" s="61"/>
      <c r="O218" s="61"/>
      <c r="P218" s="62"/>
      <c r="Q218" s="93"/>
      <c r="R218" s="94"/>
      <c r="S218" s="173"/>
      <c r="T218" s="94"/>
      <c r="U218" s="94" t="s">
        <v>121</v>
      </c>
      <c r="V218" s="63"/>
    </row>
    <row r="219" spans="2:22" ht="68.099999999999994">
      <c r="B219" s="57"/>
      <c r="C219" s="84" t="s">
        <v>760</v>
      </c>
      <c r="D219" s="84" t="s">
        <v>758</v>
      </c>
      <c r="E219" s="86" t="s">
        <v>722</v>
      </c>
      <c r="F219" s="86" t="s">
        <v>749</v>
      </c>
      <c r="G219" s="86" t="s">
        <v>761</v>
      </c>
      <c r="H219" s="58" t="s">
        <v>146</v>
      </c>
      <c r="I219" s="187"/>
      <c r="J219" s="187"/>
      <c r="K219" s="91" t="s">
        <v>293</v>
      </c>
      <c r="L219" s="89"/>
      <c r="M219" s="60"/>
      <c r="N219" s="61"/>
      <c r="O219" s="61"/>
      <c r="P219" s="62"/>
      <c r="Q219" s="93"/>
      <c r="R219" s="94"/>
      <c r="S219" s="173"/>
      <c r="T219" s="94"/>
      <c r="U219" s="94" t="s">
        <v>121</v>
      </c>
      <c r="V219" s="63"/>
    </row>
    <row r="220" spans="2:22" ht="33.950000000000003">
      <c r="B220" s="57"/>
      <c r="C220" s="84" t="s">
        <v>762</v>
      </c>
      <c r="D220" s="84" t="s">
        <v>758</v>
      </c>
      <c r="E220" s="86" t="s">
        <v>722</v>
      </c>
      <c r="F220" s="86" t="s">
        <v>749</v>
      </c>
      <c r="G220" s="86" t="s">
        <v>763</v>
      </c>
      <c r="H220" s="58"/>
      <c r="I220" s="187"/>
      <c r="J220" s="187"/>
      <c r="K220" s="91" t="s">
        <v>293</v>
      </c>
      <c r="L220" s="89"/>
      <c r="M220" s="60"/>
      <c r="N220" s="61"/>
      <c r="O220" s="61"/>
      <c r="P220" s="62"/>
      <c r="Q220" s="93"/>
      <c r="R220" s="94"/>
      <c r="S220" s="173"/>
      <c r="T220" s="94"/>
      <c r="U220" s="94" t="s">
        <v>121</v>
      </c>
      <c r="V220" s="63"/>
    </row>
    <row r="221" spans="2:22" ht="51">
      <c r="B221" s="57"/>
      <c r="C221" s="84" t="s">
        <v>764</v>
      </c>
      <c r="D221" s="84" t="s">
        <v>765</v>
      </c>
      <c r="E221" s="86" t="s">
        <v>722</v>
      </c>
      <c r="F221" s="86" t="s">
        <v>766</v>
      </c>
      <c r="G221" s="86" t="s">
        <v>767</v>
      </c>
      <c r="H221" s="58" t="s">
        <v>128</v>
      </c>
      <c r="I221" s="187"/>
      <c r="J221" s="187"/>
      <c r="K221" s="91" t="s">
        <v>293</v>
      </c>
      <c r="L221" s="89"/>
      <c r="M221" s="60"/>
      <c r="N221" s="61"/>
      <c r="O221" s="61"/>
      <c r="P221" s="62"/>
      <c r="Q221" s="93"/>
      <c r="R221" s="94"/>
      <c r="S221" s="173"/>
      <c r="T221" s="94"/>
      <c r="U221" s="94" t="s">
        <v>121</v>
      </c>
      <c r="V221" s="63"/>
    </row>
    <row r="222" spans="2:22" ht="68.099999999999994">
      <c r="B222" s="57"/>
      <c r="C222" s="84" t="s">
        <v>768</v>
      </c>
      <c r="D222" s="84" t="s">
        <v>769</v>
      </c>
      <c r="E222" s="86" t="s">
        <v>722</v>
      </c>
      <c r="F222" s="86" t="s">
        <v>766</v>
      </c>
      <c r="G222" s="86" t="s">
        <v>770</v>
      </c>
      <c r="H222" s="58" t="s">
        <v>146</v>
      </c>
      <c r="I222" s="187"/>
      <c r="J222" s="187"/>
      <c r="K222" s="91" t="s">
        <v>120</v>
      </c>
      <c r="L222" s="89"/>
      <c r="M222" s="60"/>
      <c r="N222" s="61"/>
      <c r="O222" s="61"/>
      <c r="P222" s="62"/>
      <c r="Q222" s="93"/>
      <c r="R222" s="94"/>
      <c r="S222" s="173"/>
      <c r="T222" s="94"/>
      <c r="U222" s="94" t="s">
        <v>121</v>
      </c>
      <c r="V222" s="63"/>
    </row>
    <row r="223" spans="2:22" ht="68.099999999999994">
      <c r="B223" s="57"/>
      <c r="C223" s="84" t="s">
        <v>771</v>
      </c>
      <c r="D223" s="84" t="s">
        <v>772</v>
      </c>
      <c r="E223" s="86" t="s">
        <v>722</v>
      </c>
      <c r="F223" s="86" t="s">
        <v>766</v>
      </c>
      <c r="G223" s="86" t="s">
        <v>773</v>
      </c>
      <c r="H223" s="58" t="s">
        <v>146</v>
      </c>
      <c r="I223" s="187"/>
      <c r="J223" s="187"/>
      <c r="K223" s="91" t="s">
        <v>293</v>
      </c>
      <c r="L223" s="89"/>
      <c r="M223" s="60"/>
      <c r="N223" s="61"/>
      <c r="O223" s="61"/>
      <c r="P223" s="62"/>
      <c r="Q223" s="93"/>
      <c r="R223" s="94"/>
      <c r="S223" s="173"/>
      <c r="T223" s="94"/>
      <c r="U223" s="94" t="s">
        <v>121</v>
      </c>
      <c r="V223" s="63"/>
    </row>
    <row r="224" spans="2:22" ht="33.950000000000003">
      <c r="B224" s="57"/>
      <c r="C224" s="84" t="s">
        <v>774</v>
      </c>
      <c r="D224" s="84" t="s">
        <v>775</v>
      </c>
      <c r="E224" s="86" t="s">
        <v>722</v>
      </c>
      <c r="F224" s="86" t="s">
        <v>766</v>
      </c>
      <c r="G224" s="86" t="s">
        <v>776</v>
      </c>
      <c r="H224" s="58" t="s">
        <v>146</v>
      </c>
      <c r="I224" s="187"/>
      <c r="J224" s="187"/>
      <c r="K224" s="91" t="s">
        <v>120</v>
      </c>
      <c r="L224" s="89"/>
      <c r="M224" s="60"/>
      <c r="N224" s="61"/>
      <c r="O224" s="61"/>
      <c r="P224" s="62"/>
      <c r="Q224" s="93"/>
      <c r="R224" s="94"/>
      <c r="S224" s="173"/>
      <c r="T224" s="94"/>
      <c r="U224" s="94" t="s">
        <v>121</v>
      </c>
      <c r="V224" s="63"/>
    </row>
    <row r="225" spans="2:22" ht="33.950000000000003">
      <c r="B225" s="57"/>
      <c r="C225" s="84" t="s">
        <v>777</v>
      </c>
      <c r="D225" s="84" t="s">
        <v>778</v>
      </c>
      <c r="E225" s="86" t="s">
        <v>722</v>
      </c>
      <c r="F225" s="86" t="s">
        <v>766</v>
      </c>
      <c r="G225" s="86" t="s">
        <v>779</v>
      </c>
      <c r="H225" s="58" t="s">
        <v>128</v>
      </c>
      <c r="I225" s="187"/>
      <c r="J225" s="187"/>
      <c r="K225" s="91" t="s">
        <v>120</v>
      </c>
      <c r="L225" s="89"/>
      <c r="M225" s="60"/>
      <c r="N225" s="61"/>
      <c r="O225" s="61"/>
      <c r="P225" s="62"/>
      <c r="Q225" s="93"/>
      <c r="R225" s="94"/>
      <c r="S225" s="173"/>
      <c r="T225" s="94"/>
      <c r="U225" s="94" t="s">
        <v>121</v>
      </c>
      <c r="V225" s="63"/>
    </row>
    <row r="226" spans="2:22" ht="68.099999999999994">
      <c r="B226" s="57"/>
      <c r="C226" s="84" t="s">
        <v>780</v>
      </c>
      <c r="D226" s="84" t="s">
        <v>778</v>
      </c>
      <c r="E226" s="86" t="s">
        <v>722</v>
      </c>
      <c r="F226" s="86" t="s">
        <v>766</v>
      </c>
      <c r="G226" s="86" t="s">
        <v>781</v>
      </c>
      <c r="H226" s="58" t="s">
        <v>367</v>
      </c>
      <c r="I226" s="187"/>
      <c r="J226" s="187"/>
      <c r="K226" s="91" t="s">
        <v>120</v>
      </c>
      <c r="L226" s="89"/>
      <c r="M226" s="60"/>
      <c r="N226" s="61"/>
      <c r="O226" s="61"/>
      <c r="P226" s="62"/>
      <c r="Q226" s="93"/>
      <c r="R226" s="94"/>
      <c r="S226" s="173"/>
      <c r="T226" s="94"/>
      <c r="U226" s="94" t="s">
        <v>121</v>
      </c>
      <c r="V226" s="63"/>
    </row>
    <row r="227" spans="2:22" ht="51">
      <c r="B227" s="57"/>
      <c r="C227" s="84" t="s">
        <v>782</v>
      </c>
      <c r="D227" s="84" t="s">
        <v>783</v>
      </c>
      <c r="E227" s="86" t="s">
        <v>722</v>
      </c>
      <c r="F227" s="86" t="s">
        <v>766</v>
      </c>
      <c r="G227" s="86" t="s">
        <v>784</v>
      </c>
      <c r="H227" s="58" t="s">
        <v>146</v>
      </c>
      <c r="I227" s="187"/>
      <c r="J227" s="187"/>
      <c r="K227" s="91" t="s">
        <v>293</v>
      </c>
      <c r="L227" s="89"/>
      <c r="M227" s="60"/>
      <c r="N227" s="61"/>
      <c r="O227" s="61"/>
      <c r="P227" s="62"/>
      <c r="Q227" s="93"/>
      <c r="R227" s="94"/>
      <c r="S227" s="173"/>
      <c r="T227" s="94"/>
      <c r="U227" s="94" t="s">
        <v>121</v>
      </c>
      <c r="V227" s="63"/>
    </row>
    <row r="228" spans="2:22" ht="68.099999999999994">
      <c r="B228" s="57"/>
      <c r="C228" s="84" t="s">
        <v>785</v>
      </c>
      <c r="D228" s="84" t="s">
        <v>786</v>
      </c>
      <c r="E228" s="86" t="s">
        <v>722</v>
      </c>
      <c r="F228" s="86" t="s">
        <v>766</v>
      </c>
      <c r="G228" s="86" t="s">
        <v>787</v>
      </c>
      <c r="H228" s="58" t="s">
        <v>128</v>
      </c>
      <c r="I228" s="187"/>
      <c r="J228" s="187"/>
      <c r="K228" s="91" t="s">
        <v>293</v>
      </c>
      <c r="L228" s="89"/>
      <c r="M228" s="60"/>
      <c r="N228" s="61"/>
      <c r="O228" s="61"/>
      <c r="P228" s="62"/>
      <c r="Q228" s="93"/>
      <c r="R228" s="94"/>
      <c r="S228" s="173"/>
      <c r="T228" s="94"/>
      <c r="U228" s="94" t="s">
        <v>121</v>
      </c>
      <c r="V228" s="63"/>
    </row>
    <row r="229" spans="2:22" ht="33.950000000000003">
      <c r="B229" s="57"/>
      <c r="C229" s="84" t="s">
        <v>788</v>
      </c>
      <c r="D229" s="84" t="s">
        <v>789</v>
      </c>
      <c r="E229" s="86" t="s">
        <v>722</v>
      </c>
      <c r="F229" s="86" t="s">
        <v>766</v>
      </c>
      <c r="G229" s="86" t="s">
        <v>790</v>
      </c>
      <c r="H229" s="58" t="s">
        <v>146</v>
      </c>
      <c r="I229" s="187"/>
      <c r="J229" s="187"/>
      <c r="K229" s="91" t="s">
        <v>293</v>
      </c>
      <c r="L229" s="89"/>
      <c r="M229" s="60"/>
      <c r="N229" s="61"/>
      <c r="O229" s="61"/>
      <c r="P229" s="62"/>
      <c r="Q229" s="93"/>
      <c r="R229" s="94"/>
      <c r="S229" s="173"/>
      <c r="T229" s="94"/>
      <c r="U229" s="94" t="s">
        <v>121</v>
      </c>
      <c r="V229" s="63"/>
    </row>
    <row r="230" spans="2:22" ht="23.1">
      <c r="B230" s="57"/>
      <c r="C230" s="84" t="s">
        <v>791</v>
      </c>
      <c r="D230" s="84" t="s">
        <v>792</v>
      </c>
      <c r="E230" s="86" t="s">
        <v>722</v>
      </c>
      <c r="F230" s="86" t="s">
        <v>793</v>
      </c>
      <c r="G230" s="86" t="s">
        <v>794</v>
      </c>
      <c r="H230" s="58" t="s">
        <v>128</v>
      </c>
      <c r="I230" s="187"/>
      <c r="J230" s="187"/>
      <c r="K230" s="91" t="s">
        <v>120</v>
      </c>
      <c r="L230" s="89"/>
      <c r="M230" s="60"/>
      <c r="N230" s="61"/>
      <c r="O230" s="61"/>
      <c r="P230" s="62"/>
      <c r="Q230" s="93"/>
      <c r="R230" s="94"/>
      <c r="S230" s="173"/>
      <c r="T230" s="94"/>
      <c r="U230" s="94" t="s">
        <v>121</v>
      </c>
      <c r="V230" s="63"/>
    </row>
    <row r="231" spans="2:22" ht="33.950000000000003">
      <c r="B231" s="57"/>
      <c r="C231" s="84" t="s">
        <v>795</v>
      </c>
      <c r="D231" s="84" t="s">
        <v>796</v>
      </c>
      <c r="E231" s="86" t="s">
        <v>722</v>
      </c>
      <c r="F231" s="86" t="s">
        <v>793</v>
      </c>
      <c r="G231" s="86" t="s">
        <v>797</v>
      </c>
      <c r="H231" s="58" t="s">
        <v>128</v>
      </c>
      <c r="I231" s="187"/>
      <c r="J231" s="187"/>
      <c r="K231" s="91" t="s">
        <v>132</v>
      </c>
      <c r="L231" s="89"/>
      <c r="M231" s="60"/>
      <c r="N231" s="61"/>
      <c r="O231" s="61"/>
      <c r="P231" s="62"/>
      <c r="Q231" s="93"/>
      <c r="R231" s="94"/>
      <c r="S231" s="173"/>
      <c r="T231" s="94"/>
      <c r="U231" s="94" t="s">
        <v>121</v>
      </c>
      <c r="V231" s="63"/>
    </row>
    <row r="232" spans="2:22" ht="23.1">
      <c r="B232" s="57"/>
      <c r="C232" s="84" t="s">
        <v>798</v>
      </c>
      <c r="D232" s="84" t="s">
        <v>799</v>
      </c>
      <c r="E232" s="86" t="s">
        <v>722</v>
      </c>
      <c r="F232" s="86" t="s">
        <v>793</v>
      </c>
      <c r="G232" s="86" t="s">
        <v>800</v>
      </c>
      <c r="H232" s="58" t="s">
        <v>128</v>
      </c>
      <c r="I232" s="187"/>
      <c r="J232" s="187"/>
      <c r="K232" s="91" t="s">
        <v>132</v>
      </c>
      <c r="L232" s="89"/>
      <c r="M232" s="60"/>
      <c r="N232" s="61"/>
      <c r="O232" s="61"/>
      <c r="P232" s="62"/>
      <c r="Q232" s="93"/>
      <c r="R232" s="94"/>
      <c r="S232" s="173"/>
      <c r="T232" s="94"/>
      <c r="U232" s="94" t="s">
        <v>121</v>
      </c>
      <c r="V232" s="63"/>
    </row>
    <row r="233" spans="2:22" ht="51">
      <c r="B233" s="57"/>
      <c r="C233" s="84" t="s">
        <v>801</v>
      </c>
      <c r="D233" s="84" t="s">
        <v>802</v>
      </c>
      <c r="E233" s="86" t="s">
        <v>722</v>
      </c>
      <c r="F233" s="86" t="s">
        <v>803</v>
      </c>
      <c r="G233" s="86" t="s">
        <v>804</v>
      </c>
      <c r="H233" s="58" t="s">
        <v>146</v>
      </c>
      <c r="I233" s="187"/>
      <c r="J233" s="187"/>
      <c r="K233" s="91" t="s">
        <v>120</v>
      </c>
      <c r="L233" s="89"/>
      <c r="M233" s="60"/>
      <c r="N233" s="61"/>
      <c r="O233" s="61"/>
      <c r="P233" s="62"/>
      <c r="Q233" s="93"/>
      <c r="R233" s="94"/>
      <c r="S233" s="173"/>
      <c r="T233" s="94"/>
      <c r="U233" s="94" t="s">
        <v>121</v>
      </c>
      <c r="V233" s="63"/>
    </row>
    <row r="234" spans="2:22" ht="102">
      <c r="B234" s="57"/>
      <c r="C234" s="84" t="s">
        <v>805</v>
      </c>
      <c r="D234" s="84" t="s">
        <v>806</v>
      </c>
      <c r="E234" s="86" t="s">
        <v>722</v>
      </c>
      <c r="F234" s="86" t="s">
        <v>803</v>
      </c>
      <c r="G234" s="86" t="s">
        <v>807</v>
      </c>
      <c r="H234" s="58" t="s">
        <v>146</v>
      </c>
      <c r="I234" s="187"/>
      <c r="J234" s="187"/>
      <c r="K234" s="91" t="s">
        <v>120</v>
      </c>
      <c r="L234" s="89"/>
      <c r="M234" s="60"/>
      <c r="N234" s="61"/>
      <c r="O234" s="61"/>
      <c r="P234" s="62"/>
      <c r="Q234" s="93"/>
      <c r="R234" s="94"/>
      <c r="S234" s="173"/>
      <c r="T234" s="94"/>
      <c r="U234" s="94" t="s">
        <v>121</v>
      </c>
      <c r="V234" s="63"/>
    </row>
    <row r="235" spans="2:22" ht="33.950000000000003">
      <c r="B235" s="57"/>
      <c r="C235" s="84" t="s">
        <v>808</v>
      </c>
      <c r="D235" s="84" t="s">
        <v>809</v>
      </c>
      <c r="E235" s="86" t="s">
        <v>722</v>
      </c>
      <c r="F235" s="86" t="s">
        <v>810</v>
      </c>
      <c r="G235" s="86" t="s">
        <v>811</v>
      </c>
      <c r="H235" s="58" t="s">
        <v>128</v>
      </c>
      <c r="I235" s="187"/>
      <c r="J235" s="187"/>
      <c r="K235" s="91" t="s">
        <v>120</v>
      </c>
      <c r="L235" s="89"/>
      <c r="M235" s="60"/>
      <c r="N235" s="61"/>
      <c r="O235" s="61"/>
      <c r="P235" s="62"/>
      <c r="Q235" s="93"/>
      <c r="R235" s="94"/>
      <c r="S235" s="173"/>
      <c r="T235" s="94"/>
      <c r="U235" s="94" t="s">
        <v>121</v>
      </c>
      <c r="V235" s="63"/>
    </row>
    <row r="236" spans="2:22" ht="33.950000000000003">
      <c r="B236" s="57"/>
      <c r="C236" s="84" t="s">
        <v>812</v>
      </c>
      <c r="D236" s="84" t="s">
        <v>813</v>
      </c>
      <c r="E236" s="86" t="s">
        <v>722</v>
      </c>
      <c r="F236" s="86" t="s">
        <v>810</v>
      </c>
      <c r="G236" s="86" t="s">
        <v>814</v>
      </c>
      <c r="H236" s="58" t="s">
        <v>128</v>
      </c>
      <c r="I236" s="187"/>
      <c r="J236" s="187"/>
      <c r="K236" s="91" t="s">
        <v>132</v>
      </c>
      <c r="L236" s="89"/>
      <c r="M236" s="60"/>
      <c r="N236" s="61"/>
      <c r="O236" s="61"/>
      <c r="P236" s="62"/>
      <c r="Q236" s="93"/>
      <c r="R236" s="94"/>
      <c r="S236" s="173"/>
      <c r="T236" s="94"/>
      <c r="U236" s="94" t="s">
        <v>121</v>
      </c>
      <c r="V236" s="63"/>
    </row>
    <row r="237" spans="2:22" ht="33.950000000000003">
      <c r="B237" s="57"/>
      <c r="C237" s="84" t="s">
        <v>815</v>
      </c>
      <c r="D237" s="84" t="s">
        <v>816</v>
      </c>
      <c r="E237" s="86" t="s">
        <v>722</v>
      </c>
      <c r="F237" s="86" t="s">
        <v>810</v>
      </c>
      <c r="G237" s="86" t="s">
        <v>817</v>
      </c>
      <c r="H237" s="58" t="s">
        <v>146</v>
      </c>
      <c r="I237" s="187"/>
      <c r="J237" s="187"/>
      <c r="K237" s="91" t="s">
        <v>120</v>
      </c>
      <c r="L237" s="89"/>
      <c r="M237" s="60"/>
      <c r="N237" s="61"/>
      <c r="O237" s="61"/>
      <c r="P237" s="62"/>
      <c r="Q237" s="93"/>
      <c r="R237" s="94"/>
      <c r="S237" s="173"/>
      <c r="T237" s="94"/>
      <c r="U237" s="94" t="s">
        <v>121</v>
      </c>
      <c r="V237" s="63"/>
    </row>
    <row r="238" spans="2:22" ht="33.950000000000003">
      <c r="B238" s="57"/>
      <c r="C238" s="84" t="s">
        <v>818</v>
      </c>
      <c r="D238" s="84" t="s">
        <v>819</v>
      </c>
      <c r="E238" s="86" t="s">
        <v>722</v>
      </c>
      <c r="F238" s="86" t="s">
        <v>810</v>
      </c>
      <c r="G238" s="86" t="s">
        <v>820</v>
      </c>
      <c r="H238" s="58" t="s">
        <v>146</v>
      </c>
      <c r="I238" s="187"/>
      <c r="J238" s="187"/>
      <c r="K238" s="91" t="s">
        <v>120</v>
      </c>
      <c r="L238" s="89"/>
      <c r="M238" s="60"/>
      <c r="N238" s="61"/>
      <c r="O238" s="61"/>
      <c r="P238" s="62"/>
      <c r="Q238" s="93"/>
      <c r="R238" s="94"/>
      <c r="S238" s="173"/>
      <c r="T238" s="94"/>
      <c r="U238" s="94" t="s">
        <v>121</v>
      </c>
      <c r="V238" s="63"/>
    </row>
    <row r="239" spans="2:22" ht="51">
      <c r="B239" s="57"/>
      <c r="C239" s="84" t="s">
        <v>821</v>
      </c>
      <c r="D239" s="84" t="s">
        <v>822</v>
      </c>
      <c r="E239" s="86" t="s">
        <v>722</v>
      </c>
      <c r="F239" s="86" t="s">
        <v>810</v>
      </c>
      <c r="G239" s="86" t="s">
        <v>823</v>
      </c>
      <c r="H239" s="58" t="s">
        <v>146</v>
      </c>
      <c r="I239" s="187"/>
      <c r="J239" s="187"/>
      <c r="K239" s="91" t="s">
        <v>120</v>
      </c>
      <c r="L239" s="89"/>
      <c r="M239" s="60"/>
      <c r="N239" s="61"/>
      <c r="O239" s="61"/>
      <c r="P239" s="62"/>
      <c r="Q239" s="93"/>
      <c r="R239" s="94"/>
      <c r="S239" s="173"/>
      <c r="T239" s="94"/>
      <c r="U239" s="94" t="s">
        <v>121</v>
      </c>
      <c r="V239" s="63"/>
    </row>
    <row r="240" spans="2:22" ht="33.950000000000003">
      <c r="B240" s="57"/>
      <c r="C240" s="84" t="s">
        <v>824</v>
      </c>
      <c r="D240" s="84" t="s">
        <v>825</v>
      </c>
      <c r="E240" s="86" t="s">
        <v>722</v>
      </c>
      <c r="F240" s="86" t="s">
        <v>826</v>
      </c>
      <c r="G240" s="86" t="s">
        <v>827</v>
      </c>
      <c r="H240" s="58" t="s">
        <v>128</v>
      </c>
      <c r="I240" s="187"/>
      <c r="J240" s="187"/>
      <c r="K240" s="91" t="s">
        <v>120</v>
      </c>
      <c r="L240" s="89"/>
      <c r="M240" s="60"/>
      <c r="N240" s="61"/>
      <c r="O240" s="61"/>
      <c r="P240" s="62"/>
      <c r="Q240" s="93"/>
      <c r="R240" s="94"/>
      <c r="S240" s="173"/>
      <c r="T240" s="94"/>
      <c r="U240" s="94" t="s">
        <v>121</v>
      </c>
      <c r="V240" s="63"/>
    </row>
    <row r="241" spans="2:22" ht="33.950000000000003">
      <c r="B241" s="57"/>
      <c r="C241" s="84" t="s">
        <v>828</v>
      </c>
      <c r="D241" s="84" t="s">
        <v>829</v>
      </c>
      <c r="E241" s="86" t="s">
        <v>722</v>
      </c>
      <c r="F241" s="86" t="s">
        <v>826</v>
      </c>
      <c r="G241" s="86" t="s">
        <v>830</v>
      </c>
      <c r="H241" s="58" t="s">
        <v>146</v>
      </c>
      <c r="I241" s="187"/>
      <c r="J241" s="187"/>
      <c r="K241" s="91" t="s">
        <v>132</v>
      </c>
      <c r="L241" s="89"/>
      <c r="M241" s="60"/>
      <c r="N241" s="61"/>
      <c r="O241" s="61"/>
      <c r="P241" s="62"/>
      <c r="Q241" s="93"/>
      <c r="R241" s="94"/>
      <c r="S241" s="173"/>
      <c r="T241" s="94"/>
      <c r="U241" s="94" t="s">
        <v>121</v>
      </c>
      <c r="V241" s="63"/>
    </row>
    <row r="242" spans="2:22" ht="23.1">
      <c r="B242" s="57"/>
      <c r="C242" s="84" t="s">
        <v>831</v>
      </c>
      <c r="D242" s="84" t="s">
        <v>832</v>
      </c>
      <c r="E242" s="86" t="s">
        <v>722</v>
      </c>
      <c r="F242" s="86" t="s">
        <v>826</v>
      </c>
      <c r="G242" s="86" t="s">
        <v>833</v>
      </c>
      <c r="H242" s="58" t="s">
        <v>146</v>
      </c>
      <c r="I242" s="187"/>
      <c r="J242" s="187"/>
      <c r="K242" s="91" t="s">
        <v>120</v>
      </c>
      <c r="L242" s="89"/>
      <c r="M242" s="60"/>
      <c r="N242" s="61"/>
      <c r="O242" s="61"/>
      <c r="P242" s="62"/>
      <c r="Q242" s="93"/>
      <c r="R242" s="94"/>
      <c r="S242" s="173"/>
      <c r="T242" s="94"/>
      <c r="U242" s="94" t="s">
        <v>121</v>
      </c>
      <c r="V242" s="63"/>
    </row>
    <row r="243" spans="2:22" ht="33.950000000000003">
      <c r="B243" s="57"/>
      <c r="C243" s="84" t="s">
        <v>834</v>
      </c>
      <c r="D243" s="84" t="s">
        <v>835</v>
      </c>
      <c r="E243" s="86" t="s">
        <v>722</v>
      </c>
      <c r="F243" s="86" t="s">
        <v>826</v>
      </c>
      <c r="G243" s="86" t="s">
        <v>836</v>
      </c>
      <c r="H243" s="58" t="s">
        <v>146</v>
      </c>
      <c r="I243" s="187"/>
      <c r="J243" s="187"/>
      <c r="K243" s="91" t="s">
        <v>293</v>
      </c>
      <c r="L243" s="89"/>
      <c r="M243" s="60"/>
      <c r="N243" s="61"/>
      <c r="O243" s="61"/>
      <c r="P243" s="62"/>
      <c r="Q243" s="93"/>
      <c r="R243" s="94"/>
      <c r="S243" s="173"/>
      <c r="T243" s="94"/>
      <c r="U243" s="94" t="s">
        <v>121</v>
      </c>
      <c r="V243" s="63"/>
    </row>
    <row r="244" spans="2:22" ht="33.950000000000003">
      <c r="B244" s="57"/>
      <c r="C244" s="84" t="s">
        <v>837</v>
      </c>
      <c r="D244" s="84" t="s">
        <v>838</v>
      </c>
      <c r="E244" s="86" t="s">
        <v>722</v>
      </c>
      <c r="F244" s="86" t="s">
        <v>826</v>
      </c>
      <c r="G244" s="86" t="s">
        <v>839</v>
      </c>
      <c r="H244" s="58" t="s">
        <v>146</v>
      </c>
      <c r="I244" s="187"/>
      <c r="J244" s="187"/>
      <c r="K244" s="91" t="s">
        <v>293</v>
      </c>
      <c r="L244" s="89"/>
      <c r="M244" s="60"/>
      <c r="N244" s="61"/>
      <c r="O244" s="61"/>
      <c r="P244" s="62"/>
      <c r="Q244" s="93"/>
      <c r="R244" s="94"/>
      <c r="S244" s="173"/>
      <c r="T244" s="94"/>
      <c r="U244" s="94" t="s">
        <v>121</v>
      </c>
      <c r="V244" s="63"/>
    </row>
    <row r="245" spans="2:22" ht="33.950000000000003">
      <c r="B245" s="57"/>
      <c r="C245" s="84" t="s">
        <v>840</v>
      </c>
      <c r="D245" s="84" t="s">
        <v>841</v>
      </c>
      <c r="E245" s="86" t="s">
        <v>722</v>
      </c>
      <c r="F245" s="86" t="s">
        <v>842</v>
      </c>
      <c r="G245" s="86" t="s">
        <v>843</v>
      </c>
      <c r="H245" s="58" t="s">
        <v>128</v>
      </c>
      <c r="I245" s="187"/>
      <c r="J245" s="187"/>
      <c r="K245" s="91" t="s">
        <v>132</v>
      </c>
      <c r="L245" s="89"/>
      <c r="M245" s="60"/>
      <c r="N245" s="61"/>
      <c r="O245" s="61"/>
      <c r="P245" s="62"/>
      <c r="Q245" s="93"/>
      <c r="R245" s="94"/>
      <c r="S245" s="173"/>
      <c r="T245" s="94"/>
      <c r="U245" s="94" t="s">
        <v>121</v>
      </c>
      <c r="V245" s="63"/>
    </row>
    <row r="246" spans="2:22" ht="102">
      <c r="B246" s="57"/>
      <c r="C246" s="84" t="s">
        <v>844</v>
      </c>
      <c r="D246" s="84" t="s">
        <v>845</v>
      </c>
      <c r="E246" s="86" t="s">
        <v>722</v>
      </c>
      <c r="F246" s="86" t="s">
        <v>842</v>
      </c>
      <c r="G246" s="86" t="s">
        <v>846</v>
      </c>
      <c r="H246" s="58" t="s">
        <v>146</v>
      </c>
      <c r="I246" s="187"/>
      <c r="J246" s="187"/>
      <c r="K246" s="91" t="s">
        <v>120</v>
      </c>
      <c r="L246" s="89"/>
      <c r="M246" s="60"/>
      <c r="N246" s="61"/>
      <c r="O246" s="61"/>
      <c r="P246" s="62"/>
      <c r="Q246" s="93"/>
      <c r="R246" s="94"/>
      <c r="S246" s="173"/>
      <c r="T246" s="94"/>
      <c r="U246" s="94" t="s">
        <v>121</v>
      </c>
      <c r="V246" s="63"/>
    </row>
    <row r="247" spans="2:22" ht="68.099999999999994">
      <c r="B247" s="57"/>
      <c r="C247" s="84" t="s">
        <v>847</v>
      </c>
      <c r="D247" s="84" t="s">
        <v>848</v>
      </c>
      <c r="E247" s="86" t="s">
        <v>722</v>
      </c>
      <c r="F247" s="86" t="s">
        <v>842</v>
      </c>
      <c r="G247" s="86" t="s">
        <v>849</v>
      </c>
      <c r="H247" s="58" t="s">
        <v>146</v>
      </c>
      <c r="I247" s="187"/>
      <c r="J247" s="187"/>
      <c r="K247" s="91" t="s">
        <v>132</v>
      </c>
      <c r="L247" s="89"/>
      <c r="M247" s="60"/>
      <c r="N247" s="61"/>
      <c r="O247" s="61"/>
      <c r="P247" s="62"/>
      <c r="Q247" s="93"/>
      <c r="R247" s="94"/>
      <c r="S247" s="173"/>
      <c r="T247" s="94"/>
      <c r="U247" s="94" t="s">
        <v>121</v>
      </c>
      <c r="V247" s="63"/>
    </row>
    <row r="248" spans="2:22" ht="33.950000000000003">
      <c r="B248" s="57"/>
      <c r="C248" s="84" t="s">
        <v>850</v>
      </c>
      <c r="D248" s="84" t="s">
        <v>851</v>
      </c>
      <c r="E248" s="86" t="s">
        <v>722</v>
      </c>
      <c r="F248" s="86" t="s">
        <v>842</v>
      </c>
      <c r="G248" s="86" t="s">
        <v>852</v>
      </c>
      <c r="H248" s="58" t="s">
        <v>146</v>
      </c>
      <c r="I248" s="187"/>
      <c r="J248" s="187"/>
      <c r="K248" s="91" t="s">
        <v>132</v>
      </c>
      <c r="L248" s="89"/>
      <c r="M248" s="60"/>
      <c r="N248" s="61"/>
      <c r="O248" s="61"/>
      <c r="P248" s="62"/>
      <c r="Q248" s="93"/>
      <c r="R248" s="94"/>
      <c r="S248" s="173"/>
      <c r="T248" s="94"/>
      <c r="U248" s="94" t="s">
        <v>121</v>
      </c>
      <c r="V248" s="63"/>
    </row>
    <row r="249" spans="2:22" ht="33.950000000000003">
      <c r="B249" s="57"/>
      <c r="C249" s="84" t="s">
        <v>853</v>
      </c>
      <c r="D249" s="84" t="s">
        <v>854</v>
      </c>
      <c r="E249" s="86" t="s">
        <v>722</v>
      </c>
      <c r="F249" s="86" t="s">
        <v>855</v>
      </c>
      <c r="G249" s="86" t="s">
        <v>856</v>
      </c>
      <c r="H249" s="58" t="s">
        <v>128</v>
      </c>
      <c r="I249" s="187"/>
      <c r="J249" s="187"/>
      <c r="K249" s="91" t="s">
        <v>132</v>
      </c>
      <c r="L249" s="89"/>
      <c r="M249" s="60"/>
      <c r="N249" s="61"/>
      <c r="O249" s="61"/>
      <c r="P249" s="62"/>
      <c r="Q249" s="93"/>
      <c r="R249" s="94"/>
      <c r="S249" s="173"/>
      <c r="T249" s="94"/>
      <c r="U249" s="94" t="s">
        <v>121</v>
      </c>
      <c r="V249" s="63"/>
    </row>
    <row r="250" spans="2:22" s="76" customFormat="1" ht="102">
      <c r="B250" s="70"/>
      <c r="C250" s="87" t="s">
        <v>857</v>
      </c>
      <c r="D250" s="84" t="s">
        <v>858</v>
      </c>
      <c r="E250" s="88" t="s">
        <v>722</v>
      </c>
      <c r="F250" s="88" t="s">
        <v>859</v>
      </c>
      <c r="G250" s="88" t="s">
        <v>860</v>
      </c>
      <c r="H250" s="71" t="s">
        <v>128</v>
      </c>
      <c r="I250" s="188"/>
      <c r="J250" s="188"/>
      <c r="K250" s="92" t="s">
        <v>293</v>
      </c>
      <c r="L250" s="90"/>
      <c r="M250" s="72"/>
      <c r="N250" s="73"/>
      <c r="O250" s="73"/>
      <c r="P250" s="74"/>
      <c r="Q250" s="99"/>
      <c r="R250" s="100"/>
      <c r="S250" s="176"/>
      <c r="T250" s="100"/>
      <c r="U250" s="94" t="s">
        <v>121</v>
      </c>
      <c r="V250" s="75"/>
    </row>
    <row r="251" spans="2:22" ht="33.950000000000003">
      <c r="B251" s="57"/>
      <c r="C251" s="84" t="s">
        <v>861</v>
      </c>
      <c r="D251" s="84" t="s">
        <v>862</v>
      </c>
      <c r="E251" s="86" t="s">
        <v>722</v>
      </c>
      <c r="F251" s="86" t="s">
        <v>859</v>
      </c>
      <c r="G251" s="86" t="s">
        <v>863</v>
      </c>
      <c r="H251" s="58" t="s">
        <v>146</v>
      </c>
      <c r="I251" s="187"/>
      <c r="J251" s="187"/>
      <c r="K251" s="91" t="s">
        <v>293</v>
      </c>
      <c r="L251" s="89"/>
      <c r="M251" s="60"/>
      <c r="N251" s="61"/>
      <c r="O251" s="61"/>
      <c r="P251" s="62"/>
      <c r="Q251" s="93"/>
      <c r="R251" s="94"/>
      <c r="S251" s="173"/>
      <c r="T251" s="94"/>
      <c r="U251" s="94" t="s">
        <v>121</v>
      </c>
      <c r="V251" s="63"/>
    </row>
    <row r="252" spans="2:22" ht="23.1">
      <c r="B252" s="57"/>
      <c r="C252" s="84" t="s">
        <v>864</v>
      </c>
      <c r="D252" s="84" t="s">
        <v>865</v>
      </c>
      <c r="E252" s="86" t="s">
        <v>722</v>
      </c>
      <c r="F252" s="86" t="s">
        <v>859</v>
      </c>
      <c r="G252" s="86" t="s">
        <v>866</v>
      </c>
      <c r="H252" s="58" t="s">
        <v>399</v>
      </c>
      <c r="I252" s="187"/>
      <c r="J252" s="187"/>
      <c r="K252" s="91" t="s">
        <v>132</v>
      </c>
      <c r="L252" s="89"/>
      <c r="M252" s="60"/>
      <c r="N252" s="61"/>
      <c r="O252" s="61"/>
      <c r="P252" s="62"/>
      <c r="Q252" s="93"/>
      <c r="R252" s="94"/>
      <c r="S252" s="173"/>
      <c r="T252" s="94"/>
      <c r="U252" s="94" t="s">
        <v>121</v>
      </c>
      <c r="V252" s="63"/>
    </row>
    <row r="253" spans="2:22" s="69" customFormat="1" ht="255">
      <c r="B253" s="64"/>
      <c r="C253" s="84" t="s">
        <v>867</v>
      </c>
      <c r="D253" s="84" t="s">
        <v>868</v>
      </c>
      <c r="E253" s="86" t="s">
        <v>722</v>
      </c>
      <c r="F253" s="86" t="s">
        <v>855</v>
      </c>
      <c r="G253" s="86" t="s">
        <v>869</v>
      </c>
      <c r="H253" s="58" t="s">
        <v>128</v>
      </c>
      <c r="I253" s="187"/>
      <c r="J253" s="187"/>
      <c r="K253" s="91" t="s">
        <v>132</v>
      </c>
      <c r="L253" s="89"/>
      <c r="M253" s="65"/>
      <c r="N253" s="66"/>
      <c r="O253" s="66"/>
      <c r="P253" s="67"/>
      <c r="Q253" s="97"/>
      <c r="R253" s="98"/>
      <c r="S253" s="175"/>
      <c r="T253" s="98"/>
      <c r="U253" s="94" t="s">
        <v>121</v>
      </c>
      <c r="V253" s="68"/>
    </row>
    <row r="254" spans="2:22" s="69" customFormat="1" ht="204">
      <c r="B254" s="64"/>
      <c r="C254" s="84" t="s">
        <v>870</v>
      </c>
      <c r="D254" s="84" t="s">
        <v>871</v>
      </c>
      <c r="E254" s="86" t="s">
        <v>722</v>
      </c>
      <c r="F254" s="86" t="s">
        <v>855</v>
      </c>
      <c r="G254" s="86" t="s">
        <v>872</v>
      </c>
      <c r="H254" s="58" t="s">
        <v>128</v>
      </c>
      <c r="I254" s="187"/>
      <c r="J254" s="187"/>
      <c r="K254" s="91" t="s">
        <v>132</v>
      </c>
      <c r="L254" s="89"/>
      <c r="M254" s="60"/>
      <c r="N254" s="61"/>
      <c r="O254" s="61"/>
      <c r="P254" s="62"/>
      <c r="Q254" s="93"/>
      <c r="R254" s="94"/>
      <c r="S254" s="173"/>
      <c r="T254" s="94"/>
      <c r="U254" s="94" t="s">
        <v>121</v>
      </c>
      <c r="V254" s="68"/>
    </row>
    <row r="255" spans="2:22" s="69" customFormat="1" ht="33.950000000000003">
      <c r="B255" s="64"/>
      <c r="C255" s="84" t="s">
        <v>873</v>
      </c>
      <c r="D255" s="84" t="s">
        <v>874</v>
      </c>
      <c r="E255" s="86" t="s">
        <v>722</v>
      </c>
      <c r="F255" s="86" t="s">
        <v>855</v>
      </c>
      <c r="G255" s="86" t="s">
        <v>875</v>
      </c>
      <c r="H255" s="58" t="s">
        <v>128</v>
      </c>
      <c r="I255" s="187"/>
      <c r="J255" s="187"/>
      <c r="K255" s="91" t="s">
        <v>132</v>
      </c>
      <c r="L255" s="89"/>
      <c r="M255" s="60"/>
      <c r="N255" s="61"/>
      <c r="O255" s="61"/>
      <c r="P255" s="62"/>
      <c r="Q255" s="93"/>
      <c r="R255" s="94"/>
      <c r="S255" s="173"/>
      <c r="T255" s="94"/>
      <c r="U255" s="94" t="s">
        <v>121</v>
      </c>
      <c r="V255" s="68"/>
    </row>
    <row r="256" spans="2:22" s="69" customFormat="1" ht="33.950000000000003">
      <c r="B256" s="64"/>
      <c r="C256" s="84" t="s">
        <v>876</v>
      </c>
      <c r="D256" s="84" t="s">
        <v>877</v>
      </c>
      <c r="E256" s="86" t="s">
        <v>722</v>
      </c>
      <c r="F256" s="86" t="s">
        <v>855</v>
      </c>
      <c r="G256" s="86" t="s">
        <v>878</v>
      </c>
      <c r="H256" s="58" t="s">
        <v>128</v>
      </c>
      <c r="I256" s="187"/>
      <c r="J256" s="187"/>
      <c r="K256" s="91" t="s">
        <v>132</v>
      </c>
      <c r="L256" s="89"/>
      <c r="M256" s="60"/>
      <c r="N256" s="61"/>
      <c r="O256" s="61"/>
      <c r="P256" s="62"/>
      <c r="Q256" s="93"/>
      <c r="R256" s="94"/>
      <c r="S256" s="173"/>
      <c r="T256" s="94"/>
      <c r="U256" s="94" t="s">
        <v>121</v>
      </c>
      <c r="V256" s="68"/>
    </row>
    <row r="257" spans="2:22" s="69" customFormat="1" ht="23.1">
      <c r="B257" s="64"/>
      <c r="C257" s="84" t="s">
        <v>879</v>
      </c>
      <c r="D257" s="84" t="s">
        <v>880</v>
      </c>
      <c r="E257" s="86" t="s">
        <v>722</v>
      </c>
      <c r="F257" s="86" t="s">
        <v>855</v>
      </c>
      <c r="G257" s="86" t="s">
        <v>881</v>
      </c>
      <c r="H257" s="58" t="s">
        <v>128</v>
      </c>
      <c r="I257" s="187"/>
      <c r="J257" s="187"/>
      <c r="K257" s="91" t="s">
        <v>132</v>
      </c>
      <c r="L257" s="89"/>
      <c r="M257" s="60"/>
      <c r="N257" s="61"/>
      <c r="O257" s="61"/>
      <c r="P257" s="62"/>
      <c r="Q257" s="93"/>
      <c r="R257" s="94"/>
      <c r="S257" s="173"/>
      <c r="T257" s="94"/>
      <c r="U257" s="94" t="s">
        <v>121</v>
      </c>
      <c r="V257" s="68"/>
    </row>
    <row r="258" spans="2:22" ht="68.099999999999994">
      <c r="B258" s="57"/>
      <c r="C258" s="84" t="s">
        <v>882</v>
      </c>
      <c r="D258" s="84" t="s">
        <v>883</v>
      </c>
      <c r="E258" s="86" t="s">
        <v>722</v>
      </c>
      <c r="F258" s="86" t="s">
        <v>884</v>
      </c>
      <c r="G258" s="86" t="s">
        <v>885</v>
      </c>
      <c r="H258" s="58" t="s">
        <v>146</v>
      </c>
      <c r="I258" s="187"/>
      <c r="J258" s="187"/>
      <c r="K258" s="91" t="s">
        <v>120</v>
      </c>
      <c r="L258" s="89"/>
      <c r="M258" s="60"/>
      <c r="N258" s="61"/>
      <c r="O258" s="61"/>
      <c r="P258" s="62"/>
      <c r="Q258" s="93"/>
      <c r="R258" s="94"/>
      <c r="S258" s="173"/>
      <c r="T258" s="94"/>
      <c r="U258" s="94" t="s">
        <v>121</v>
      </c>
      <c r="V258" s="63"/>
    </row>
    <row r="259" spans="2:22" ht="51">
      <c r="B259" s="57"/>
      <c r="C259" s="84" t="s">
        <v>886</v>
      </c>
      <c r="D259" s="84" t="s">
        <v>887</v>
      </c>
      <c r="E259" s="86" t="s">
        <v>722</v>
      </c>
      <c r="F259" s="86" t="s">
        <v>884</v>
      </c>
      <c r="G259" s="86" t="s">
        <v>888</v>
      </c>
      <c r="H259" s="58" t="s">
        <v>146</v>
      </c>
      <c r="I259" s="187"/>
      <c r="J259" s="187"/>
      <c r="K259" s="91" t="s">
        <v>132</v>
      </c>
      <c r="L259" s="89"/>
      <c r="M259" s="60"/>
      <c r="N259" s="61"/>
      <c r="O259" s="61"/>
      <c r="P259" s="62"/>
      <c r="Q259" s="93"/>
      <c r="R259" s="94"/>
      <c r="S259" s="173"/>
      <c r="T259" s="94"/>
      <c r="U259" s="94" t="s">
        <v>121</v>
      </c>
      <c r="V259" s="63"/>
    </row>
    <row r="260" spans="2:22" ht="68.099999999999994">
      <c r="B260" s="57"/>
      <c r="C260" s="84" t="s">
        <v>889</v>
      </c>
      <c r="D260" s="84" t="s">
        <v>890</v>
      </c>
      <c r="E260" s="86" t="s">
        <v>722</v>
      </c>
      <c r="F260" s="86" t="s">
        <v>884</v>
      </c>
      <c r="G260" s="86" t="s">
        <v>891</v>
      </c>
      <c r="H260" s="58" t="s">
        <v>128</v>
      </c>
      <c r="I260" s="187"/>
      <c r="J260" s="187"/>
      <c r="K260" s="91" t="s">
        <v>132</v>
      </c>
      <c r="L260" s="89"/>
      <c r="M260" s="60"/>
      <c r="N260" s="61"/>
      <c r="O260" s="61"/>
      <c r="P260" s="62"/>
      <c r="Q260" s="93"/>
      <c r="R260" s="94"/>
      <c r="S260" s="173"/>
      <c r="T260" s="94"/>
      <c r="U260" s="94" t="s">
        <v>121</v>
      </c>
      <c r="V260" s="63"/>
    </row>
    <row r="261" spans="2:22" ht="33.950000000000003">
      <c r="B261" s="57"/>
      <c r="C261" s="84" t="s">
        <v>892</v>
      </c>
      <c r="D261" s="84" t="s">
        <v>893</v>
      </c>
      <c r="E261" s="86" t="s">
        <v>722</v>
      </c>
      <c r="F261" s="86" t="s">
        <v>894</v>
      </c>
      <c r="G261" s="86" t="s">
        <v>895</v>
      </c>
      <c r="H261" s="58" t="s">
        <v>128</v>
      </c>
      <c r="I261" s="187"/>
      <c r="J261" s="187"/>
      <c r="K261" s="91" t="s">
        <v>132</v>
      </c>
      <c r="L261" s="89"/>
      <c r="M261" s="60"/>
      <c r="N261" s="61"/>
      <c r="O261" s="61"/>
      <c r="P261" s="62"/>
      <c r="Q261" s="93"/>
      <c r="R261" s="94"/>
      <c r="S261" s="173"/>
      <c r="T261" s="94"/>
      <c r="U261" s="94" t="s">
        <v>121</v>
      </c>
      <c r="V261" s="63"/>
    </row>
    <row r="262" spans="2:22" ht="33.950000000000003">
      <c r="B262" s="57"/>
      <c r="C262" s="84" t="s">
        <v>896</v>
      </c>
      <c r="D262" s="84" t="s">
        <v>897</v>
      </c>
      <c r="E262" s="86" t="s">
        <v>722</v>
      </c>
      <c r="F262" s="86" t="s">
        <v>894</v>
      </c>
      <c r="G262" s="86" t="s">
        <v>898</v>
      </c>
      <c r="H262" s="58" t="s">
        <v>128</v>
      </c>
      <c r="I262" s="187"/>
      <c r="J262" s="187"/>
      <c r="K262" s="91" t="s">
        <v>132</v>
      </c>
      <c r="L262" s="89"/>
      <c r="M262" s="60"/>
      <c r="N262" s="61"/>
      <c r="O262" s="61"/>
      <c r="P262" s="62"/>
      <c r="Q262" s="93"/>
      <c r="R262" s="94"/>
      <c r="S262" s="173"/>
      <c r="T262" s="94"/>
      <c r="U262" s="94" t="s">
        <v>121</v>
      </c>
      <c r="V262" s="63"/>
    </row>
    <row r="263" spans="2:22" ht="33.950000000000003">
      <c r="B263" s="57"/>
      <c r="C263" s="84" t="s">
        <v>899</v>
      </c>
      <c r="D263" s="84" t="s">
        <v>900</v>
      </c>
      <c r="E263" s="86" t="s">
        <v>722</v>
      </c>
      <c r="F263" s="86" t="s">
        <v>901</v>
      </c>
      <c r="G263" s="86" t="s">
        <v>902</v>
      </c>
      <c r="H263" s="58" t="s">
        <v>128</v>
      </c>
      <c r="I263" s="187"/>
      <c r="J263" s="187"/>
      <c r="K263" s="91" t="s">
        <v>132</v>
      </c>
      <c r="L263" s="89"/>
      <c r="M263" s="60"/>
      <c r="N263" s="61"/>
      <c r="O263" s="61"/>
      <c r="P263" s="62"/>
      <c r="Q263" s="93"/>
      <c r="R263" s="94"/>
      <c r="S263" s="173"/>
      <c r="T263" s="94"/>
      <c r="U263" s="94" t="s">
        <v>121</v>
      </c>
      <c r="V263" s="63"/>
    </row>
    <row r="264" spans="2:22" ht="51">
      <c r="B264" s="57"/>
      <c r="C264" s="84" t="s">
        <v>903</v>
      </c>
      <c r="D264" s="84" t="s">
        <v>904</v>
      </c>
      <c r="E264" s="86" t="s">
        <v>722</v>
      </c>
      <c r="F264" s="86" t="s">
        <v>901</v>
      </c>
      <c r="G264" s="86" t="s">
        <v>905</v>
      </c>
      <c r="H264" s="58" t="s">
        <v>146</v>
      </c>
      <c r="I264" s="187"/>
      <c r="J264" s="187"/>
      <c r="K264" s="91" t="s">
        <v>120</v>
      </c>
      <c r="L264" s="89"/>
      <c r="M264" s="60"/>
      <c r="N264" s="61"/>
      <c r="O264" s="61"/>
      <c r="P264" s="62"/>
      <c r="Q264" s="93"/>
      <c r="R264" s="94"/>
      <c r="S264" s="173"/>
      <c r="T264" s="94"/>
      <c r="U264" s="94" t="s">
        <v>121</v>
      </c>
      <c r="V264" s="63"/>
    </row>
    <row r="265" spans="2:22" ht="23.1">
      <c r="B265" s="57"/>
      <c r="C265" s="84" t="s">
        <v>906</v>
      </c>
      <c r="D265" s="84" t="s">
        <v>907</v>
      </c>
      <c r="E265" s="86" t="s">
        <v>722</v>
      </c>
      <c r="F265" s="86" t="s">
        <v>901</v>
      </c>
      <c r="G265" s="86" t="s">
        <v>908</v>
      </c>
      <c r="H265" s="58" t="s">
        <v>146</v>
      </c>
      <c r="I265" s="187"/>
      <c r="J265" s="187"/>
      <c r="K265" s="91" t="s">
        <v>293</v>
      </c>
      <c r="L265" s="89"/>
      <c r="M265" s="60"/>
      <c r="N265" s="61"/>
      <c r="O265" s="61"/>
      <c r="P265" s="62"/>
      <c r="Q265" s="93"/>
      <c r="R265" s="94"/>
      <c r="S265" s="173"/>
      <c r="T265" s="94"/>
      <c r="U265" s="94" t="s">
        <v>121</v>
      </c>
      <c r="V265" s="63"/>
    </row>
    <row r="266" spans="2:22" ht="68.099999999999994">
      <c r="B266" s="57"/>
      <c r="C266" s="84" t="s">
        <v>909</v>
      </c>
      <c r="D266" s="84" t="s">
        <v>910</v>
      </c>
      <c r="E266" s="86" t="s">
        <v>722</v>
      </c>
      <c r="F266" s="86" t="s">
        <v>901</v>
      </c>
      <c r="G266" s="86" t="s">
        <v>911</v>
      </c>
      <c r="H266" s="58" t="s">
        <v>146</v>
      </c>
      <c r="I266" s="187"/>
      <c r="J266" s="187"/>
      <c r="K266" s="91" t="s">
        <v>120</v>
      </c>
      <c r="L266" s="89"/>
      <c r="M266" s="60"/>
      <c r="N266" s="61"/>
      <c r="O266" s="61"/>
      <c r="P266" s="62"/>
      <c r="Q266" s="93"/>
      <c r="R266" s="94"/>
      <c r="S266" s="173"/>
      <c r="T266" s="94"/>
      <c r="U266" s="94" t="s">
        <v>121</v>
      </c>
      <c r="V266" s="63"/>
    </row>
    <row r="267" spans="2:22" ht="23.1">
      <c r="B267" s="57"/>
      <c r="C267" s="84" t="s">
        <v>912</v>
      </c>
      <c r="D267" s="84" t="s">
        <v>913</v>
      </c>
      <c r="E267" s="86" t="s">
        <v>722</v>
      </c>
      <c r="F267" s="86" t="s">
        <v>901</v>
      </c>
      <c r="G267" s="86" t="s">
        <v>914</v>
      </c>
      <c r="H267" s="58" t="s">
        <v>146</v>
      </c>
      <c r="I267" s="187"/>
      <c r="J267" s="187"/>
      <c r="K267" s="91" t="s">
        <v>132</v>
      </c>
      <c r="L267" s="89"/>
      <c r="M267" s="60"/>
      <c r="N267" s="61"/>
      <c r="O267" s="61"/>
      <c r="P267" s="62"/>
      <c r="Q267" s="93"/>
      <c r="R267" s="94"/>
      <c r="S267" s="173"/>
      <c r="T267" s="94"/>
      <c r="U267" s="94" t="s">
        <v>121</v>
      </c>
      <c r="V267" s="63"/>
    </row>
    <row r="268" spans="2:22" ht="33.950000000000003">
      <c r="B268" s="57"/>
      <c r="C268" s="84" t="s">
        <v>915</v>
      </c>
      <c r="D268" s="84" t="s">
        <v>916</v>
      </c>
      <c r="E268" s="86" t="s">
        <v>722</v>
      </c>
      <c r="F268" s="86" t="s">
        <v>901</v>
      </c>
      <c r="G268" s="86" t="s">
        <v>917</v>
      </c>
      <c r="H268" s="58" t="s">
        <v>146</v>
      </c>
      <c r="I268" s="187"/>
      <c r="J268" s="187"/>
      <c r="K268" s="91" t="s">
        <v>120</v>
      </c>
      <c r="L268" s="89"/>
      <c r="M268" s="60"/>
      <c r="N268" s="61"/>
      <c r="O268" s="61"/>
      <c r="P268" s="62"/>
      <c r="Q268" s="93"/>
      <c r="R268" s="94"/>
      <c r="S268" s="173"/>
      <c r="T268" s="94"/>
      <c r="U268" s="94" t="s">
        <v>121</v>
      </c>
      <c r="V268" s="63"/>
    </row>
    <row r="269" spans="2:22" ht="33.950000000000003">
      <c r="B269" s="57"/>
      <c r="C269" s="84" t="s">
        <v>918</v>
      </c>
      <c r="D269" s="84" t="s">
        <v>919</v>
      </c>
      <c r="E269" s="86" t="s">
        <v>722</v>
      </c>
      <c r="F269" s="86" t="s">
        <v>901</v>
      </c>
      <c r="G269" s="86" t="s">
        <v>920</v>
      </c>
      <c r="H269" s="58" t="s">
        <v>128</v>
      </c>
      <c r="I269" s="187"/>
      <c r="J269" s="187"/>
      <c r="K269" s="91" t="s">
        <v>293</v>
      </c>
      <c r="L269" s="89"/>
      <c r="M269" s="60"/>
      <c r="N269" s="61"/>
      <c r="O269" s="61"/>
      <c r="P269" s="62"/>
      <c r="Q269" s="93"/>
      <c r="R269" s="94"/>
      <c r="S269" s="173"/>
      <c r="T269" s="94"/>
      <c r="U269" s="94" t="s">
        <v>121</v>
      </c>
      <c r="V269" s="63"/>
    </row>
    <row r="270" spans="2:22" ht="33.950000000000003">
      <c r="B270" s="57"/>
      <c r="C270" s="84" t="s">
        <v>921</v>
      </c>
      <c r="D270" s="84" t="s">
        <v>922</v>
      </c>
      <c r="E270" s="86" t="s">
        <v>722</v>
      </c>
      <c r="F270" s="86" t="s">
        <v>923</v>
      </c>
      <c r="G270" s="86" t="s">
        <v>924</v>
      </c>
      <c r="H270" s="58" t="s">
        <v>128</v>
      </c>
      <c r="I270" s="187"/>
      <c r="J270" s="187"/>
      <c r="K270" s="91" t="s">
        <v>132</v>
      </c>
      <c r="L270" s="89"/>
      <c r="M270" s="60"/>
      <c r="N270" s="61"/>
      <c r="O270" s="61"/>
      <c r="P270" s="62"/>
      <c r="Q270" s="93"/>
      <c r="R270" s="94"/>
      <c r="S270" s="173"/>
      <c r="T270" s="94"/>
      <c r="U270" s="94" t="s">
        <v>121</v>
      </c>
      <c r="V270" s="63"/>
    </row>
    <row r="271" spans="2:22" ht="102">
      <c r="B271" s="57"/>
      <c r="C271" s="84" t="s">
        <v>925</v>
      </c>
      <c r="D271" s="84" t="s">
        <v>926</v>
      </c>
      <c r="E271" s="86" t="s">
        <v>722</v>
      </c>
      <c r="F271" s="86" t="s">
        <v>923</v>
      </c>
      <c r="G271" s="86" t="s">
        <v>927</v>
      </c>
      <c r="H271" s="58" t="s">
        <v>146</v>
      </c>
      <c r="I271" s="187"/>
      <c r="J271" s="187"/>
      <c r="K271" s="91" t="s">
        <v>120</v>
      </c>
      <c r="L271" s="89"/>
      <c r="M271" s="60"/>
      <c r="N271" s="61"/>
      <c r="O271" s="61"/>
      <c r="P271" s="62"/>
      <c r="Q271" s="93"/>
      <c r="R271" s="94"/>
      <c r="S271" s="173"/>
      <c r="T271" s="94"/>
      <c r="U271" s="94" t="s">
        <v>121</v>
      </c>
      <c r="V271" s="63"/>
    </row>
    <row r="272" spans="2:22" ht="68.099999999999994">
      <c r="B272" s="57"/>
      <c r="C272" s="84" t="s">
        <v>928</v>
      </c>
      <c r="D272" s="84" t="s">
        <v>929</v>
      </c>
      <c r="E272" s="86" t="s">
        <v>722</v>
      </c>
      <c r="F272" s="86" t="s">
        <v>923</v>
      </c>
      <c r="G272" s="86" t="str">
        <f>CONCATENATE("The processor pays wages that equal or exceed the national minimum wage (" &amp; 'Wage information (RMI only)'!C2 &amp; " INR/month in India in "&amp;'Wage information (RMI only)'!E2 &amp; ") with a plan to identify and meet the appropriate industry wage (if higher) and exceed a local fair wage (" &amp; 'Wage information (RMI only)'!C3 &amp; " INR/month in India in " &amp; 'Wage information (RMI only)'!E3&amp;").")</f>
        <v>The processor pays wages that equal or exceed the national minimum wage (8900 INR/month in India in 2024) with a plan to identify and meet the appropriate industry wage (if higher) and exceed a local fair wage (18093 INR/month in India in 2024).</v>
      </c>
      <c r="H272" s="58" t="s">
        <v>146</v>
      </c>
      <c r="I272" s="187"/>
      <c r="J272" s="187"/>
      <c r="K272" s="91" t="s">
        <v>120</v>
      </c>
      <c r="L272" s="89"/>
      <c r="M272" s="60"/>
      <c r="N272" s="61"/>
      <c r="O272" s="61"/>
      <c r="P272" s="62"/>
      <c r="Q272" s="93"/>
      <c r="R272" s="94"/>
      <c r="S272" s="173"/>
      <c r="T272" s="94"/>
      <c r="U272" s="94" t="s">
        <v>121</v>
      </c>
      <c r="V272" s="63"/>
    </row>
    <row r="273" spans="2:22" ht="33.950000000000003">
      <c r="B273" s="57"/>
      <c r="C273" s="84" t="s">
        <v>928</v>
      </c>
      <c r="D273" s="84" t="s">
        <v>929</v>
      </c>
      <c r="E273" s="86" t="s">
        <v>722</v>
      </c>
      <c r="F273" s="86" t="s">
        <v>923</v>
      </c>
      <c r="G273" s="86" t="s">
        <v>930</v>
      </c>
      <c r="H273" s="58" t="s">
        <v>931</v>
      </c>
      <c r="I273" s="187"/>
      <c r="J273" s="187"/>
      <c r="K273" s="91"/>
      <c r="L273" s="245"/>
      <c r="M273" s="60"/>
      <c r="N273" s="61"/>
      <c r="O273" s="61"/>
      <c r="P273" s="62"/>
      <c r="Q273" s="94"/>
      <c r="R273" s="94"/>
      <c r="S273" s="173"/>
      <c r="T273" s="94"/>
      <c r="U273" s="94"/>
      <c r="V273" s="63"/>
    </row>
    <row r="274" spans="2:22" ht="23.1">
      <c r="B274" s="57"/>
      <c r="C274" s="84" t="s">
        <v>932</v>
      </c>
      <c r="D274" s="84" t="s">
        <v>933</v>
      </c>
      <c r="E274" s="86" t="s">
        <v>722</v>
      </c>
      <c r="F274" s="86" t="s">
        <v>923</v>
      </c>
      <c r="G274" s="86" t="s">
        <v>934</v>
      </c>
      <c r="H274" s="58" t="s">
        <v>146</v>
      </c>
      <c r="I274" s="187"/>
      <c r="J274" s="187"/>
      <c r="K274" s="91" t="s">
        <v>120</v>
      </c>
      <c r="L274" s="89"/>
      <c r="M274" s="60"/>
      <c r="N274" s="61"/>
      <c r="O274" s="61"/>
      <c r="P274" s="62"/>
      <c r="Q274" s="93"/>
      <c r="R274" s="94"/>
      <c r="S274" s="173"/>
      <c r="T274" s="94"/>
      <c r="U274" s="94" t="s">
        <v>121</v>
      </c>
      <c r="V274" s="63"/>
    </row>
    <row r="275" spans="2:22" ht="23.1">
      <c r="B275" s="57"/>
      <c r="C275" s="84" t="s">
        <v>935</v>
      </c>
      <c r="D275" s="84" t="s">
        <v>933</v>
      </c>
      <c r="E275" s="86" t="s">
        <v>722</v>
      </c>
      <c r="F275" s="86" t="s">
        <v>923</v>
      </c>
      <c r="G275" s="86" t="s">
        <v>936</v>
      </c>
      <c r="H275" s="58" t="s">
        <v>146</v>
      </c>
      <c r="I275" s="187"/>
      <c r="J275" s="187"/>
      <c r="K275" s="91" t="s">
        <v>120</v>
      </c>
      <c r="L275" s="89"/>
      <c r="M275" s="60"/>
      <c r="N275" s="61"/>
      <c r="O275" s="61"/>
      <c r="P275" s="62"/>
      <c r="Q275" s="93"/>
      <c r="R275" s="94"/>
      <c r="S275" s="173"/>
      <c r="T275" s="94"/>
      <c r="U275" s="94" t="s">
        <v>121</v>
      </c>
      <c r="V275" s="63"/>
    </row>
    <row r="276" spans="2:22" ht="33.950000000000003">
      <c r="B276" s="57"/>
      <c r="C276" s="84" t="s">
        <v>937</v>
      </c>
      <c r="D276" s="84" t="s">
        <v>933</v>
      </c>
      <c r="E276" s="86" t="s">
        <v>722</v>
      </c>
      <c r="F276" s="86" t="s">
        <v>923</v>
      </c>
      <c r="G276" s="86" t="s">
        <v>938</v>
      </c>
      <c r="H276" s="58" t="s">
        <v>146</v>
      </c>
      <c r="I276" s="187"/>
      <c r="J276" s="187"/>
      <c r="K276" s="91" t="s">
        <v>120</v>
      </c>
      <c r="L276" s="89"/>
      <c r="M276" s="60"/>
      <c r="N276" s="61"/>
      <c r="O276" s="61"/>
      <c r="P276" s="62"/>
      <c r="Q276" s="93"/>
      <c r="R276" s="94"/>
      <c r="S276" s="173"/>
      <c r="T276" s="94"/>
      <c r="U276" s="94" t="s">
        <v>121</v>
      </c>
      <c r="V276" s="63"/>
    </row>
    <row r="277" spans="2:22" ht="33.950000000000003">
      <c r="B277" s="57"/>
      <c r="C277" s="84" t="s">
        <v>939</v>
      </c>
      <c r="D277" s="84" t="s">
        <v>933</v>
      </c>
      <c r="E277" s="86" t="s">
        <v>722</v>
      </c>
      <c r="F277" s="86" t="s">
        <v>923</v>
      </c>
      <c r="G277" s="86" t="s">
        <v>940</v>
      </c>
      <c r="H277" s="58" t="s">
        <v>146</v>
      </c>
      <c r="I277" s="187"/>
      <c r="J277" s="187"/>
      <c r="K277" s="91" t="s">
        <v>120</v>
      </c>
      <c r="L277" s="89"/>
      <c r="M277" s="60"/>
      <c r="N277" s="61"/>
      <c r="O277" s="61"/>
      <c r="P277" s="62"/>
      <c r="Q277" s="93"/>
      <c r="R277" s="94"/>
      <c r="S277" s="173"/>
      <c r="T277" s="94"/>
      <c r="U277" s="94" t="s">
        <v>121</v>
      </c>
      <c r="V277" s="63"/>
    </row>
    <row r="278" spans="2:22" ht="23.1">
      <c r="B278" s="57"/>
      <c r="C278" s="84" t="s">
        <v>941</v>
      </c>
      <c r="D278" s="84" t="s">
        <v>942</v>
      </c>
      <c r="E278" s="86" t="s">
        <v>722</v>
      </c>
      <c r="F278" s="86" t="s">
        <v>923</v>
      </c>
      <c r="G278" s="86" t="s">
        <v>943</v>
      </c>
      <c r="H278" s="58" t="s">
        <v>146</v>
      </c>
      <c r="I278" s="187"/>
      <c r="J278" s="187"/>
      <c r="K278" s="91" t="s">
        <v>293</v>
      </c>
      <c r="L278" s="89"/>
      <c r="M278" s="60"/>
      <c r="N278" s="61"/>
      <c r="O278" s="61"/>
      <c r="P278" s="62"/>
      <c r="Q278" s="93"/>
      <c r="R278" s="94"/>
      <c r="S278" s="173"/>
      <c r="T278" s="94"/>
      <c r="U278" s="94" t="s">
        <v>121</v>
      </c>
      <c r="V278" s="63"/>
    </row>
    <row r="279" spans="2:22" ht="23.1">
      <c r="B279" s="57"/>
      <c r="C279" s="84" t="s">
        <v>944</v>
      </c>
      <c r="D279" s="84" t="s">
        <v>945</v>
      </c>
      <c r="E279" s="86" t="s">
        <v>722</v>
      </c>
      <c r="F279" s="86" t="s">
        <v>923</v>
      </c>
      <c r="G279" s="86" t="s">
        <v>946</v>
      </c>
      <c r="H279" s="58" t="s">
        <v>146</v>
      </c>
      <c r="I279" s="187"/>
      <c r="J279" s="187"/>
      <c r="K279" s="91" t="s">
        <v>120</v>
      </c>
      <c r="L279" s="89"/>
      <c r="M279" s="60"/>
      <c r="N279" s="61"/>
      <c r="O279" s="61"/>
      <c r="P279" s="62"/>
      <c r="Q279" s="93"/>
      <c r="R279" s="94"/>
      <c r="S279" s="173"/>
      <c r="T279" s="94"/>
      <c r="U279" s="94" t="s">
        <v>121</v>
      </c>
      <c r="V279" s="63"/>
    </row>
    <row r="280" spans="2:22" ht="33.950000000000003">
      <c r="B280" s="57"/>
      <c r="C280" s="84" t="s">
        <v>947</v>
      </c>
      <c r="D280" s="84" t="s">
        <v>948</v>
      </c>
      <c r="E280" s="86" t="s">
        <v>722</v>
      </c>
      <c r="F280" s="86" t="s">
        <v>923</v>
      </c>
      <c r="G280" s="86" t="s">
        <v>949</v>
      </c>
      <c r="H280" s="58" t="s">
        <v>146</v>
      </c>
      <c r="I280" s="187"/>
      <c r="J280" s="187"/>
      <c r="K280" s="91" t="s">
        <v>120</v>
      </c>
      <c r="L280" s="89"/>
      <c r="M280" s="60"/>
      <c r="N280" s="61"/>
      <c r="O280" s="61"/>
      <c r="P280" s="62"/>
      <c r="Q280" s="93"/>
      <c r="R280" s="94"/>
      <c r="S280" s="173"/>
      <c r="T280" s="94"/>
      <c r="U280" s="94" t="s">
        <v>121</v>
      </c>
      <c r="V280" s="63"/>
    </row>
    <row r="281" spans="2:22" ht="68.099999999999994">
      <c r="B281" s="57"/>
      <c r="C281" s="84" t="s">
        <v>950</v>
      </c>
      <c r="D281" s="84" t="s">
        <v>951</v>
      </c>
      <c r="E281" s="86" t="s">
        <v>722</v>
      </c>
      <c r="F281" s="86" t="s">
        <v>923</v>
      </c>
      <c r="G281" s="86" t="s">
        <v>952</v>
      </c>
      <c r="H281" s="58" t="s">
        <v>146</v>
      </c>
      <c r="I281" s="187"/>
      <c r="J281" s="187"/>
      <c r="K281" s="91" t="s">
        <v>120</v>
      </c>
      <c r="L281" s="89"/>
      <c r="M281" s="60"/>
      <c r="N281" s="61"/>
      <c r="O281" s="61"/>
      <c r="P281" s="62"/>
      <c r="Q281" s="93"/>
      <c r="R281" s="94"/>
      <c r="S281" s="173"/>
      <c r="T281" s="94"/>
      <c r="U281" s="94" t="s">
        <v>121</v>
      </c>
      <c r="V281" s="63"/>
    </row>
    <row r="282" spans="2:22" ht="33.950000000000003">
      <c r="B282" s="57"/>
      <c r="C282" s="84" t="s">
        <v>953</v>
      </c>
      <c r="D282" s="84" t="s">
        <v>954</v>
      </c>
      <c r="E282" s="86" t="s">
        <v>722</v>
      </c>
      <c r="F282" s="86" t="s">
        <v>923</v>
      </c>
      <c r="G282" s="86" t="s">
        <v>955</v>
      </c>
      <c r="H282" s="58" t="s">
        <v>128</v>
      </c>
      <c r="I282" s="187"/>
      <c r="J282" s="187"/>
      <c r="K282" s="91" t="s">
        <v>120</v>
      </c>
      <c r="L282" s="89"/>
      <c r="M282" s="60"/>
      <c r="N282" s="61"/>
      <c r="O282" s="61"/>
      <c r="P282" s="62"/>
      <c r="Q282" s="93"/>
      <c r="R282" s="94"/>
      <c r="S282" s="173"/>
      <c r="T282" s="94"/>
      <c r="U282" s="94" t="s">
        <v>121</v>
      </c>
      <c r="V282" s="63"/>
    </row>
    <row r="283" spans="2:22" ht="33.950000000000003">
      <c r="B283" s="57"/>
      <c r="C283" s="84" t="s">
        <v>956</v>
      </c>
      <c r="D283" s="84" t="s">
        <v>957</v>
      </c>
      <c r="E283" s="86" t="s">
        <v>722</v>
      </c>
      <c r="F283" s="86" t="s">
        <v>923</v>
      </c>
      <c r="G283" s="86" t="s">
        <v>958</v>
      </c>
      <c r="H283" s="58" t="s">
        <v>146</v>
      </c>
      <c r="I283" s="187"/>
      <c r="J283" s="187"/>
      <c r="K283" s="91" t="s">
        <v>120</v>
      </c>
      <c r="L283" s="89"/>
      <c r="M283" s="60"/>
      <c r="N283" s="61"/>
      <c r="O283" s="61"/>
      <c r="P283" s="62"/>
      <c r="Q283" s="93"/>
      <c r="R283" s="94"/>
      <c r="S283" s="173"/>
      <c r="T283" s="94"/>
      <c r="U283" s="94" t="s">
        <v>121</v>
      </c>
      <c r="V283" s="63"/>
    </row>
    <row r="284" spans="2:22" ht="33.950000000000003">
      <c r="B284" s="57"/>
      <c r="C284" s="84" t="s">
        <v>959</v>
      </c>
      <c r="D284" s="84" t="s">
        <v>960</v>
      </c>
      <c r="E284" s="86" t="s">
        <v>722</v>
      </c>
      <c r="F284" s="86" t="s">
        <v>923</v>
      </c>
      <c r="G284" s="86" t="s">
        <v>961</v>
      </c>
      <c r="H284" s="58" t="s">
        <v>146</v>
      </c>
      <c r="I284" s="187"/>
      <c r="J284" s="187"/>
      <c r="K284" s="91" t="s">
        <v>120</v>
      </c>
      <c r="L284" s="89"/>
      <c r="M284" s="60"/>
      <c r="N284" s="61"/>
      <c r="O284" s="61"/>
      <c r="P284" s="62"/>
      <c r="Q284" s="93"/>
      <c r="R284" s="94"/>
      <c r="S284" s="173"/>
      <c r="T284" s="94"/>
      <c r="U284" s="94" t="s">
        <v>121</v>
      </c>
      <c r="V284" s="63"/>
    </row>
    <row r="285" spans="2:22" ht="33.950000000000003">
      <c r="B285" s="57"/>
      <c r="C285" s="84" t="s">
        <v>962</v>
      </c>
      <c r="D285" s="84" t="s">
        <v>963</v>
      </c>
      <c r="E285" s="86" t="s">
        <v>722</v>
      </c>
      <c r="F285" s="86" t="s">
        <v>923</v>
      </c>
      <c r="G285" s="86" t="s">
        <v>964</v>
      </c>
      <c r="H285" s="58" t="s">
        <v>146</v>
      </c>
      <c r="I285" s="187"/>
      <c r="J285" s="187"/>
      <c r="K285" s="91" t="s">
        <v>293</v>
      </c>
      <c r="L285" s="89"/>
      <c r="M285" s="60"/>
      <c r="N285" s="61"/>
      <c r="O285" s="61"/>
      <c r="P285" s="62"/>
      <c r="Q285" s="93"/>
      <c r="R285" s="94"/>
      <c r="S285" s="173"/>
      <c r="T285" s="94"/>
      <c r="U285" s="94" t="s">
        <v>121</v>
      </c>
      <c r="V285" s="63"/>
    </row>
    <row r="286" spans="2:22" ht="33.950000000000003">
      <c r="B286" s="57"/>
      <c r="C286" s="84" t="s">
        <v>965</v>
      </c>
      <c r="D286" s="84" t="s">
        <v>966</v>
      </c>
      <c r="E286" s="86" t="s">
        <v>722</v>
      </c>
      <c r="F286" s="86" t="s">
        <v>923</v>
      </c>
      <c r="G286" s="86" t="s">
        <v>967</v>
      </c>
      <c r="H286" s="58" t="s">
        <v>146</v>
      </c>
      <c r="I286" s="187"/>
      <c r="J286" s="187"/>
      <c r="K286" s="91" t="s">
        <v>293</v>
      </c>
      <c r="L286" s="89"/>
      <c r="M286" s="60"/>
      <c r="N286" s="61"/>
      <c r="O286" s="61"/>
      <c r="P286" s="62"/>
      <c r="Q286" s="93"/>
      <c r="R286" s="94"/>
      <c r="S286" s="173"/>
      <c r="T286" s="94"/>
      <c r="U286" s="94" t="s">
        <v>121</v>
      </c>
      <c r="V286" s="63"/>
    </row>
    <row r="287" spans="2:22" ht="33.950000000000003">
      <c r="B287" s="57"/>
      <c r="C287" s="84" t="s">
        <v>968</v>
      </c>
      <c r="D287" s="84" t="s">
        <v>969</v>
      </c>
      <c r="E287" s="86" t="s">
        <v>722</v>
      </c>
      <c r="F287" s="86" t="s">
        <v>923</v>
      </c>
      <c r="G287" s="86" t="s">
        <v>970</v>
      </c>
      <c r="H287" s="58" t="s">
        <v>146</v>
      </c>
      <c r="I287" s="187"/>
      <c r="J287" s="187"/>
      <c r="K287" s="91" t="s">
        <v>293</v>
      </c>
      <c r="L287" s="89"/>
      <c r="M287" s="60"/>
      <c r="N287" s="61"/>
      <c r="O287" s="61"/>
      <c r="P287" s="62"/>
      <c r="Q287" s="93"/>
      <c r="R287" s="94"/>
      <c r="S287" s="173"/>
      <c r="T287" s="94"/>
      <c r="U287" s="94" t="s">
        <v>121</v>
      </c>
      <c r="V287" s="63"/>
    </row>
    <row r="288" spans="2:22" ht="33.950000000000003">
      <c r="B288" s="57"/>
      <c r="C288" s="84" t="s">
        <v>971</v>
      </c>
      <c r="D288" s="84" t="s">
        <v>972</v>
      </c>
      <c r="E288" s="86" t="s">
        <v>722</v>
      </c>
      <c r="F288" s="86" t="s">
        <v>923</v>
      </c>
      <c r="G288" s="86" t="s">
        <v>973</v>
      </c>
      <c r="H288" s="58" t="s">
        <v>128</v>
      </c>
      <c r="I288" s="187"/>
      <c r="J288" s="187"/>
      <c r="K288" s="91" t="s">
        <v>120</v>
      </c>
      <c r="L288" s="89"/>
      <c r="M288" s="60"/>
      <c r="N288" s="61"/>
      <c r="O288" s="61"/>
      <c r="P288" s="62"/>
      <c r="Q288" s="93"/>
      <c r="R288" s="94"/>
      <c r="S288" s="173"/>
      <c r="T288" s="94"/>
      <c r="U288" s="94" t="s">
        <v>121</v>
      </c>
      <c r="V288" s="63"/>
    </row>
    <row r="289" spans="2:22" ht="33.950000000000003">
      <c r="B289" s="57"/>
      <c r="C289" s="84" t="s">
        <v>974</v>
      </c>
      <c r="D289" s="84" t="s">
        <v>929</v>
      </c>
      <c r="E289" s="86" t="s">
        <v>722</v>
      </c>
      <c r="F289" s="86" t="s">
        <v>923</v>
      </c>
      <c r="G289" s="86" t="s">
        <v>975</v>
      </c>
      <c r="H289" s="58" t="s">
        <v>931</v>
      </c>
      <c r="I289" s="187"/>
      <c r="J289" s="187"/>
      <c r="K289" s="91" t="s">
        <v>120</v>
      </c>
      <c r="L289" s="89"/>
      <c r="M289" s="60"/>
      <c r="N289" s="61"/>
      <c r="O289" s="61"/>
      <c r="P289" s="62"/>
      <c r="Q289" s="93"/>
      <c r="R289" s="94"/>
      <c r="S289" s="173"/>
      <c r="T289" s="94"/>
      <c r="U289" s="94"/>
      <c r="V289" s="63"/>
    </row>
    <row r="290" spans="2:22" ht="33.950000000000003">
      <c r="B290" s="57"/>
      <c r="C290" s="84" t="s">
        <v>976</v>
      </c>
      <c r="D290" s="84" t="s">
        <v>977</v>
      </c>
      <c r="E290" s="86" t="s">
        <v>722</v>
      </c>
      <c r="F290" s="86" t="s">
        <v>978</v>
      </c>
      <c r="G290" s="86" t="s">
        <v>979</v>
      </c>
      <c r="H290" s="58" t="s">
        <v>128</v>
      </c>
      <c r="I290" s="187"/>
      <c r="J290" s="187"/>
      <c r="K290" s="91" t="s">
        <v>120</v>
      </c>
      <c r="L290" s="89"/>
      <c r="M290" s="60"/>
      <c r="N290" s="61"/>
      <c r="O290" s="61"/>
      <c r="P290" s="62"/>
      <c r="Q290" s="93"/>
      <c r="R290" s="94"/>
      <c r="S290" s="173"/>
      <c r="T290" s="94"/>
      <c r="U290" s="94" t="s">
        <v>121</v>
      </c>
      <c r="V290" s="63"/>
    </row>
    <row r="291" spans="2:22" ht="68.099999999999994">
      <c r="B291" s="57"/>
      <c r="C291" s="84" t="s">
        <v>980</v>
      </c>
      <c r="D291" s="84" t="s">
        <v>981</v>
      </c>
      <c r="E291" s="86" t="s">
        <v>722</v>
      </c>
      <c r="F291" s="86" t="s">
        <v>978</v>
      </c>
      <c r="G291" s="86" t="s">
        <v>982</v>
      </c>
      <c r="H291" s="58" t="s">
        <v>128</v>
      </c>
      <c r="I291" s="187"/>
      <c r="J291" s="187"/>
      <c r="K291" s="91" t="s">
        <v>120</v>
      </c>
      <c r="L291" s="89"/>
      <c r="M291" s="60"/>
      <c r="N291" s="61"/>
      <c r="O291" s="61"/>
      <c r="P291" s="62"/>
      <c r="Q291" s="93"/>
      <c r="R291" s="94"/>
      <c r="S291" s="173"/>
      <c r="T291" s="94"/>
      <c r="U291" s="94" t="s">
        <v>121</v>
      </c>
      <c r="V291" s="63"/>
    </row>
    <row r="292" spans="2:22" ht="51">
      <c r="B292" s="57"/>
      <c r="C292" s="84" t="s">
        <v>983</v>
      </c>
      <c r="D292" s="84" t="s">
        <v>984</v>
      </c>
      <c r="E292" s="86" t="s">
        <v>722</v>
      </c>
      <c r="F292" s="86" t="s">
        <v>978</v>
      </c>
      <c r="G292" s="86" t="s">
        <v>985</v>
      </c>
      <c r="H292" s="58" t="s">
        <v>128</v>
      </c>
      <c r="I292" s="187"/>
      <c r="J292" s="187"/>
      <c r="K292" s="91" t="s">
        <v>132</v>
      </c>
      <c r="L292" s="89"/>
      <c r="M292" s="60"/>
      <c r="N292" s="61"/>
      <c r="O292" s="61"/>
      <c r="P292" s="62"/>
      <c r="Q292" s="93"/>
      <c r="R292" s="94"/>
      <c r="S292" s="173"/>
      <c r="T292" s="94"/>
      <c r="U292" s="94" t="s">
        <v>121</v>
      </c>
      <c r="V292" s="63"/>
    </row>
    <row r="293" spans="2:22" s="69" customFormat="1" ht="33.950000000000003">
      <c r="B293" s="64"/>
      <c r="C293" s="84" t="s">
        <v>986</v>
      </c>
      <c r="D293" s="84" t="s">
        <v>984</v>
      </c>
      <c r="E293" s="86" t="s">
        <v>722</v>
      </c>
      <c r="F293" s="86" t="s">
        <v>978</v>
      </c>
      <c r="G293" s="86" t="s">
        <v>987</v>
      </c>
      <c r="H293" s="58" t="s">
        <v>146</v>
      </c>
      <c r="I293" s="187"/>
      <c r="J293" s="187"/>
      <c r="K293" s="91" t="s">
        <v>132</v>
      </c>
      <c r="L293" s="89"/>
      <c r="M293" s="65"/>
      <c r="N293" s="66"/>
      <c r="O293" s="66"/>
      <c r="P293" s="67"/>
      <c r="Q293" s="97"/>
      <c r="R293" s="98"/>
      <c r="S293" s="175"/>
      <c r="T293" s="98"/>
      <c r="U293" s="94" t="s">
        <v>121</v>
      </c>
      <c r="V293" s="68"/>
    </row>
    <row r="294" spans="2:22" s="69" customFormat="1" ht="51">
      <c r="B294" s="64"/>
      <c r="C294" s="84" t="s">
        <v>988</v>
      </c>
      <c r="D294" s="84" t="s">
        <v>989</v>
      </c>
      <c r="E294" s="86" t="s">
        <v>722</v>
      </c>
      <c r="F294" s="86" t="s">
        <v>978</v>
      </c>
      <c r="G294" s="86" t="s">
        <v>990</v>
      </c>
      <c r="H294" s="58"/>
      <c r="I294" s="187"/>
      <c r="J294" s="187"/>
      <c r="K294" s="91" t="s">
        <v>132</v>
      </c>
      <c r="L294" s="89"/>
      <c r="M294" s="65"/>
      <c r="N294" s="66"/>
      <c r="O294" s="66"/>
      <c r="P294" s="67"/>
      <c r="Q294" s="97"/>
      <c r="R294" s="98"/>
      <c r="S294" s="175"/>
      <c r="T294" s="98"/>
      <c r="U294" s="94" t="s">
        <v>121</v>
      </c>
      <c r="V294" s="68"/>
    </row>
    <row r="295" spans="2:22" ht="51">
      <c r="B295" s="57"/>
      <c r="C295" s="84" t="s">
        <v>991</v>
      </c>
      <c r="D295" s="84" t="s">
        <v>992</v>
      </c>
      <c r="E295" s="86" t="s">
        <v>722</v>
      </c>
      <c r="F295" s="86" t="s">
        <v>993</v>
      </c>
      <c r="G295" s="86" t="s">
        <v>994</v>
      </c>
      <c r="H295" s="58" t="s">
        <v>146</v>
      </c>
      <c r="I295" s="187"/>
      <c r="J295" s="187"/>
      <c r="K295" s="91" t="s">
        <v>132</v>
      </c>
      <c r="L295" s="89"/>
      <c r="M295" s="60"/>
      <c r="N295" s="61"/>
      <c r="O295" s="61"/>
      <c r="P295" s="62"/>
      <c r="Q295" s="93"/>
      <c r="R295" s="94"/>
      <c r="S295" s="173"/>
      <c r="T295" s="94"/>
      <c r="U295" s="94" t="s">
        <v>121</v>
      </c>
      <c r="V295" s="63"/>
    </row>
    <row r="296" spans="2:22" ht="51">
      <c r="B296" s="57"/>
      <c r="C296" s="84" t="s">
        <v>995</v>
      </c>
      <c r="D296" s="84" t="s">
        <v>996</v>
      </c>
      <c r="E296" s="86" t="s">
        <v>722</v>
      </c>
      <c r="F296" s="86" t="s">
        <v>997</v>
      </c>
      <c r="G296" s="86" t="s">
        <v>998</v>
      </c>
      <c r="H296" s="58" t="s">
        <v>146</v>
      </c>
      <c r="I296" s="187"/>
      <c r="J296" s="187"/>
      <c r="K296" s="91" t="s">
        <v>132</v>
      </c>
      <c r="L296" s="89"/>
      <c r="M296" s="60"/>
      <c r="N296" s="61"/>
      <c r="O296" s="61"/>
      <c r="P296" s="62"/>
      <c r="Q296" s="93"/>
      <c r="R296" s="94"/>
      <c r="S296" s="173"/>
      <c r="T296" s="94"/>
      <c r="U296" s="94" t="s">
        <v>121</v>
      </c>
      <c r="V296" s="63"/>
    </row>
    <row r="297" spans="2:22" ht="68.099999999999994">
      <c r="B297" s="57"/>
      <c r="C297" s="84" t="s">
        <v>999</v>
      </c>
      <c r="D297" s="84" t="s">
        <v>1000</v>
      </c>
      <c r="E297" s="86" t="s">
        <v>722</v>
      </c>
      <c r="F297" s="86" t="s">
        <v>1001</v>
      </c>
      <c r="G297" s="86" t="s">
        <v>1002</v>
      </c>
      <c r="H297" s="58" t="s">
        <v>146</v>
      </c>
      <c r="I297" s="187"/>
      <c r="J297" s="187"/>
      <c r="K297" s="91" t="s">
        <v>132</v>
      </c>
      <c r="L297" s="89"/>
      <c r="M297" s="60"/>
      <c r="N297" s="61"/>
      <c r="O297" s="61"/>
      <c r="P297" s="62"/>
      <c r="Q297" s="93"/>
      <c r="R297" s="94"/>
      <c r="S297" s="173"/>
      <c r="T297" s="94"/>
      <c r="U297" s="94" t="s">
        <v>121</v>
      </c>
      <c r="V297" s="63"/>
    </row>
    <row r="298" spans="2:22" ht="33.950000000000003">
      <c r="B298" s="57"/>
      <c r="C298" s="84" t="s">
        <v>1003</v>
      </c>
      <c r="D298" s="84" t="s">
        <v>1004</v>
      </c>
      <c r="E298" s="86" t="s">
        <v>722</v>
      </c>
      <c r="F298" s="86" t="s">
        <v>1005</v>
      </c>
      <c r="G298" s="86" t="s">
        <v>1006</v>
      </c>
      <c r="H298" s="58" t="s">
        <v>128</v>
      </c>
      <c r="I298" s="187"/>
      <c r="J298" s="187"/>
      <c r="K298" s="91" t="s">
        <v>132</v>
      </c>
      <c r="L298" s="89"/>
      <c r="M298" s="60"/>
      <c r="N298" s="61"/>
      <c r="O298" s="61"/>
      <c r="P298" s="62"/>
      <c r="Q298" s="93"/>
      <c r="R298" s="94"/>
      <c r="S298" s="173"/>
      <c r="T298" s="94"/>
      <c r="U298" s="94" t="s">
        <v>121</v>
      </c>
      <c r="V298" s="63"/>
    </row>
    <row r="299" spans="2:22" ht="33.950000000000003">
      <c r="B299" s="57"/>
      <c r="C299" s="84" t="s">
        <v>1007</v>
      </c>
      <c r="D299" s="84" t="s">
        <v>1008</v>
      </c>
      <c r="E299" s="86" t="s">
        <v>722</v>
      </c>
      <c r="F299" s="86" t="s">
        <v>1005</v>
      </c>
      <c r="G299" s="86" t="s">
        <v>1009</v>
      </c>
      <c r="H299" s="58" t="s">
        <v>146</v>
      </c>
      <c r="I299" s="187"/>
      <c r="J299" s="187"/>
      <c r="K299" s="91" t="s">
        <v>120</v>
      </c>
      <c r="L299" s="89"/>
      <c r="M299" s="60"/>
      <c r="N299" s="61"/>
      <c r="O299" s="61"/>
      <c r="P299" s="62"/>
      <c r="Q299" s="93"/>
      <c r="R299" s="94"/>
      <c r="S299" s="173"/>
      <c r="T299" s="94"/>
      <c r="U299" s="94" t="s">
        <v>121</v>
      </c>
      <c r="V299" s="63"/>
    </row>
    <row r="300" spans="2:22" ht="33.950000000000003">
      <c r="B300" s="57"/>
      <c r="C300" s="84" t="s">
        <v>1010</v>
      </c>
      <c r="D300" s="84" t="s">
        <v>1011</v>
      </c>
      <c r="E300" s="86" t="s">
        <v>722</v>
      </c>
      <c r="F300" s="86" t="s">
        <v>1005</v>
      </c>
      <c r="G300" s="86" t="s">
        <v>1012</v>
      </c>
      <c r="H300" s="58" t="s">
        <v>146</v>
      </c>
      <c r="I300" s="187"/>
      <c r="J300" s="187"/>
      <c r="K300" s="91" t="s">
        <v>132</v>
      </c>
      <c r="L300" s="89"/>
      <c r="M300" s="60"/>
      <c r="N300" s="61"/>
      <c r="O300" s="61"/>
      <c r="P300" s="62"/>
      <c r="Q300" s="93"/>
      <c r="R300" s="94"/>
      <c r="S300" s="173"/>
      <c r="T300" s="94"/>
      <c r="U300" s="94" t="s">
        <v>121</v>
      </c>
      <c r="V300" s="63"/>
    </row>
    <row r="301" spans="2:22" ht="33.950000000000003">
      <c r="B301" s="57"/>
      <c r="C301" s="84" t="s">
        <v>1013</v>
      </c>
      <c r="D301" s="84" t="s">
        <v>1014</v>
      </c>
      <c r="E301" s="86" t="s">
        <v>722</v>
      </c>
      <c r="F301" s="86" t="s">
        <v>1015</v>
      </c>
      <c r="G301" s="86" t="s">
        <v>1016</v>
      </c>
      <c r="H301" s="58" t="s">
        <v>128</v>
      </c>
      <c r="I301" s="187"/>
      <c r="J301" s="187"/>
      <c r="K301" s="91" t="s">
        <v>132</v>
      </c>
      <c r="L301" s="89"/>
      <c r="M301" s="60"/>
      <c r="N301" s="61"/>
      <c r="O301" s="61"/>
      <c r="P301" s="62"/>
      <c r="Q301" s="93"/>
      <c r="R301" s="94"/>
      <c r="S301" s="173"/>
      <c r="T301" s="94"/>
      <c r="U301" s="94" t="s">
        <v>121</v>
      </c>
      <c r="V301" s="63"/>
    </row>
    <row r="302" spans="2:22" ht="33.950000000000003">
      <c r="B302" s="57"/>
      <c r="C302" s="84" t="s">
        <v>1017</v>
      </c>
      <c r="D302" s="84" t="s">
        <v>1018</v>
      </c>
      <c r="E302" s="86" t="s">
        <v>722</v>
      </c>
      <c r="F302" s="86" t="s">
        <v>1015</v>
      </c>
      <c r="G302" s="86" t="s">
        <v>1019</v>
      </c>
      <c r="H302" s="58" t="s">
        <v>146</v>
      </c>
      <c r="I302" s="187"/>
      <c r="J302" s="187"/>
      <c r="K302" s="91" t="s">
        <v>120</v>
      </c>
      <c r="L302" s="89"/>
      <c r="M302" s="60"/>
      <c r="N302" s="61"/>
      <c r="O302" s="61"/>
      <c r="P302" s="62"/>
      <c r="Q302" s="93"/>
      <c r="R302" s="94"/>
      <c r="S302" s="173"/>
      <c r="T302" s="94"/>
      <c r="U302" s="94" t="s">
        <v>121</v>
      </c>
      <c r="V302" s="63"/>
    </row>
    <row r="303" spans="2:22" ht="33.950000000000003">
      <c r="B303" s="57"/>
      <c r="C303" s="84" t="s">
        <v>1020</v>
      </c>
      <c r="D303" s="84" t="s">
        <v>1021</v>
      </c>
      <c r="E303" s="86" t="s">
        <v>722</v>
      </c>
      <c r="F303" s="86" t="s">
        <v>1015</v>
      </c>
      <c r="G303" s="86" t="s">
        <v>1022</v>
      </c>
      <c r="H303" s="58" t="s">
        <v>128</v>
      </c>
      <c r="I303" s="187"/>
      <c r="J303" s="187"/>
      <c r="K303" s="91" t="s">
        <v>132</v>
      </c>
      <c r="L303" s="89"/>
      <c r="M303" s="60"/>
      <c r="N303" s="61"/>
      <c r="O303" s="61"/>
      <c r="P303" s="62"/>
      <c r="Q303" s="93"/>
      <c r="R303" s="94"/>
      <c r="S303" s="173"/>
      <c r="T303" s="94"/>
      <c r="U303" s="94" t="s">
        <v>121</v>
      </c>
      <c r="V303" s="63"/>
    </row>
    <row r="304" spans="2:22" ht="68.099999999999994">
      <c r="B304" s="57"/>
      <c r="C304" s="84" t="s">
        <v>1023</v>
      </c>
      <c r="D304" s="84" t="s">
        <v>1024</v>
      </c>
      <c r="E304" s="86" t="s">
        <v>722</v>
      </c>
      <c r="F304" s="86" t="s">
        <v>1025</v>
      </c>
      <c r="G304" s="86" t="s">
        <v>1026</v>
      </c>
      <c r="H304" s="58" t="s">
        <v>128</v>
      </c>
      <c r="I304" s="187"/>
      <c r="J304" s="187"/>
      <c r="K304" s="91" t="s">
        <v>132</v>
      </c>
      <c r="L304" s="89"/>
      <c r="M304" s="60"/>
      <c r="N304" s="61"/>
      <c r="O304" s="61"/>
      <c r="P304" s="62"/>
      <c r="Q304" s="93"/>
      <c r="R304" s="94"/>
      <c r="S304" s="173"/>
      <c r="T304" s="94"/>
      <c r="U304" s="94" t="s">
        <v>121</v>
      </c>
      <c r="V304" s="63"/>
    </row>
    <row r="305" spans="2:22" ht="68.099999999999994">
      <c r="B305" s="57"/>
      <c r="C305" s="84" t="s">
        <v>1027</v>
      </c>
      <c r="D305" s="84" t="s">
        <v>1028</v>
      </c>
      <c r="E305" s="86" t="s">
        <v>722</v>
      </c>
      <c r="F305" s="86" t="s">
        <v>1025</v>
      </c>
      <c r="G305" s="86" t="s">
        <v>1029</v>
      </c>
      <c r="H305" s="58" t="s">
        <v>146</v>
      </c>
      <c r="I305" s="187"/>
      <c r="J305" s="187"/>
      <c r="K305" s="91" t="s">
        <v>120</v>
      </c>
      <c r="L305" s="89"/>
      <c r="M305" s="60"/>
      <c r="N305" s="61"/>
      <c r="O305" s="61"/>
      <c r="P305" s="62"/>
      <c r="Q305" s="93"/>
      <c r="R305" s="94"/>
      <c r="S305" s="173"/>
      <c r="T305" s="94"/>
      <c r="U305" s="94" t="s">
        <v>121</v>
      </c>
      <c r="V305" s="63"/>
    </row>
    <row r="306" spans="2:22" ht="68.099999999999994">
      <c r="B306" s="57"/>
      <c r="C306" s="84" t="s">
        <v>1030</v>
      </c>
      <c r="D306" s="84" t="s">
        <v>1031</v>
      </c>
      <c r="E306" s="86" t="s">
        <v>722</v>
      </c>
      <c r="F306" s="86" t="s">
        <v>1025</v>
      </c>
      <c r="G306" s="86" t="s">
        <v>1032</v>
      </c>
      <c r="H306" s="58" t="s">
        <v>146</v>
      </c>
      <c r="I306" s="187"/>
      <c r="J306" s="187"/>
      <c r="K306" s="91" t="s">
        <v>120</v>
      </c>
      <c r="L306" s="89"/>
      <c r="M306" s="60"/>
      <c r="N306" s="61"/>
      <c r="O306" s="61"/>
      <c r="P306" s="62"/>
      <c r="Q306" s="93"/>
      <c r="R306" s="94"/>
      <c r="S306" s="173"/>
      <c r="T306" s="94"/>
      <c r="U306" s="94" t="s">
        <v>121</v>
      </c>
      <c r="V306" s="63"/>
    </row>
    <row r="307" spans="2:22" ht="68.099999999999994">
      <c r="B307" s="57"/>
      <c r="C307" s="84" t="s">
        <v>1033</v>
      </c>
      <c r="D307" s="84" t="s">
        <v>1034</v>
      </c>
      <c r="E307" s="86" t="s">
        <v>722</v>
      </c>
      <c r="F307" s="86" t="s">
        <v>1025</v>
      </c>
      <c r="G307" s="86" t="s">
        <v>1035</v>
      </c>
      <c r="H307" s="58" t="s">
        <v>128</v>
      </c>
      <c r="I307" s="187"/>
      <c r="J307" s="187"/>
      <c r="K307" s="91" t="s">
        <v>132</v>
      </c>
      <c r="L307" s="89"/>
      <c r="M307" s="60"/>
      <c r="N307" s="61"/>
      <c r="O307" s="61"/>
      <c r="P307" s="62"/>
      <c r="Q307" s="93"/>
      <c r="R307" s="94"/>
      <c r="S307" s="173"/>
      <c r="T307" s="94"/>
      <c r="U307" s="94" t="s">
        <v>121</v>
      </c>
      <c r="V307" s="63"/>
    </row>
    <row r="308" spans="2:22" ht="33.950000000000003">
      <c r="B308" s="57"/>
      <c r="C308" s="84" t="s">
        <v>1036</v>
      </c>
      <c r="D308" s="84" t="s">
        <v>1037</v>
      </c>
      <c r="E308" s="86" t="s">
        <v>722</v>
      </c>
      <c r="F308" s="86" t="s">
        <v>1038</v>
      </c>
      <c r="G308" s="86" t="s">
        <v>1039</v>
      </c>
      <c r="H308" s="58" t="s">
        <v>128</v>
      </c>
      <c r="I308" s="187"/>
      <c r="J308" s="187"/>
      <c r="K308" s="91" t="s">
        <v>132</v>
      </c>
      <c r="L308" s="89"/>
      <c r="M308" s="60"/>
      <c r="N308" s="61"/>
      <c r="O308" s="61"/>
      <c r="P308" s="62"/>
      <c r="Q308" s="93"/>
      <c r="R308" s="94"/>
      <c r="S308" s="173"/>
      <c r="T308" s="94"/>
      <c r="U308" s="94" t="s">
        <v>121</v>
      </c>
      <c r="V308" s="63"/>
    </row>
    <row r="309" spans="2:22" ht="51">
      <c r="B309" s="57"/>
      <c r="C309" s="84" t="s">
        <v>1040</v>
      </c>
      <c r="D309" s="84" t="s">
        <v>1041</v>
      </c>
      <c r="E309" s="86" t="s">
        <v>722</v>
      </c>
      <c r="F309" s="86" t="s">
        <v>1038</v>
      </c>
      <c r="G309" s="86" t="s">
        <v>1042</v>
      </c>
      <c r="H309" s="58" t="s">
        <v>128</v>
      </c>
      <c r="I309" s="187"/>
      <c r="J309" s="187"/>
      <c r="K309" s="91" t="s">
        <v>132</v>
      </c>
      <c r="L309" s="89"/>
      <c r="M309" s="60"/>
      <c r="N309" s="61"/>
      <c r="O309" s="61"/>
      <c r="P309" s="62"/>
      <c r="Q309" s="93"/>
      <c r="R309" s="94"/>
      <c r="S309" s="173"/>
      <c r="T309" s="94"/>
      <c r="U309" s="94" t="s">
        <v>121</v>
      </c>
      <c r="V309" s="63"/>
    </row>
    <row r="310" spans="2:22" ht="68.099999999999994">
      <c r="B310" s="57"/>
      <c r="C310" s="84" t="s">
        <v>1043</v>
      </c>
      <c r="D310" s="84" t="s">
        <v>1044</v>
      </c>
      <c r="E310" s="86" t="s">
        <v>722</v>
      </c>
      <c r="F310" s="86" t="s">
        <v>1038</v>
      </c>
      <c r="G310" s="86" t="s">
        <v>1045</v>
      </c>
      <c r="H310" s="58" t="s">
        <v>128</v>
      </c>
      <c r="I310" s="187"/>
      <c r="J310" s="187"/>
      <c r="K310" s="91" t="s">
        <v>120</v>
      </c>
      <c r="L310" s="89"/>
      <c r="M310" s="60"/>
      <c r="N310" s="61"/>
      <c r="O310" s="61"/>
      <c r="P310" s="62"/>
      <c r="Q310" s="93"/>
      <c r="R310" s="94"/>
      <c r="S310" s="173"/>
      <c r="T310" s="94"/>
      <c r="U310" s="94" t="s">
        <v>121</v>
      </c>
      <c r="V310" s="63"/>
    </row>
    <row r="311" spans="2:22" ht="23.1">
      <c r="B311" s="57"/>
      <c r="C311" s="84" t="s">
        <v>1046</v>
      </c>
      <c r="D311" s="84" t="s">
        <v>1047</v>
      </c>
      <c r="E311" s="86" t="s">
        <v>722</v>
      </c>
      <c r="F311" s="86" t="s">
        <v>1048</v>
      </c>
      <c r="G311" s="86" t="s">
        <v>1049</v>
      </c>
      <c r="H311" s="58" t="s">
        <v>128</v>
      </c>
      <c r="I311" s="187"/>
      <c r="J311" s="187"/>
      <c r="K311" s="91" t="s">
        <v>132</v>
      </c>
      <c r="L311" s="89"/>
      <c r="M311" s="60"/>
      <c r="N311" s="61"/>
      <c r="O311" s="61"/>
      <c r="P311" s="62"/>
      <c r="Q311" s="93"/>
      <c r="R311" s="94"/>
      <c r="S311" s="173"/>
      <c r="T311" s="94"/>
      <c r="U311" s="94" t="s">
        <v>121</v>
      </c>
      <c r="V311" s="63"/>
    </row>
    <row r="312" spans="2:22" ht="33.950000000000003">
      <c r="B312" s="57"/>
      <c r="C312" s="84" t="s">
        <v>1050</v>
      </c>
      <c r="D312" s="84" t="s">
        <v>1051</v>
      </c>
      <c r="E312" s="86" t="s">
        <v>722</v>
      </c>
      <c r="F312" s="86" t="s">
        <v>1048</v>
      </c>
      <c r="G312" s="86" t="s">
        <v>1052</v>
      </c>
      <c r="H312" s="58" t="s">
        <v>128</v>
      </c>
      <c r="I312" s="187"/>
      <c r="J312" s="187"/>
      <c r="K312" s="91" t="s">
        <v>120</v>
      </c>
      <c r="L312" s="89"/>
      <c r="M312" s="60"/>
      <c r="N312" s="61"/>
      <c r="O312" s="61"/>
      <c r="P312" s="62"/>
      <c r="Q312" s="93"/>
      <c r="R312" s="94"/>
      <c r="S312" s="173"/>
      <c r="T312" s="94"/>
      <c r="U312" s="94" t="s">
        <v>121</v>
      </c>
      <c r="V312" s="63"/>
    </row>
    <row r="313" spans="2:22" ht="33.950000000000003">
      <c r="B313" s="57"/>
      <c r="C313" s="84" t="s">
        <v>1053</v>
      </c>
      <c r="D313" s="84" t="s">
        <v>1054</v>
      </c>
      <c r="E313" s="86" t="s">
        <v>722</v>
      </c>
      <c r="F313" s="86" t="s">
        <v>1048</v>
      </c>
      <c r="G313" s="86" t="s">
        <v>1055</v>
      </c>
      <c r="H313" s="58" t="s">
        <v>146</v>
      </c>
      <c r="I313" s="187"/>
      <c r="J313" s="187"/>
      <c r="K313" s="91" t="s">
        <v>120</v>
      </c>
      <c r="L313" s="89"/>
      <c r="M313" s="60"/>
      <c r="N313" s="61"/>
      <c r="O313" s="61"/>
      <c r="P313" s="62"/>
      <c r="Q313" s="93"/>
      <c r="R313" s="94"/>
      <c r="S313" s="173"/>
      <c r="T313" s="94"/>
      <c r="U313" s="94" t="s">
        <v>121</v>
      </c>
      <c r="V313" s="63"/>
    </row>
    <row r="314" spans="2:22" ht="68.099999999999994">
      <c r="B314" s="57"/>
      <c r="C314" s="84" t="s">
        <v>1056</v>
      </c>
      <c r="D314" s="84" t="s">
        <v>1057</v>
      </c>
      <c r="E314" s="86" t="s">
        <v>1058</v>
      </c>
      <c r="F314" s="86" t="s">
        <v>331</v>
      </c>
      <c r="G314" s="86" t="s">
        <v>1059</v>
      </c>
      <c r="H314" s="58" t="s">
        <v>128</v>
      </c>
      <c r="I314" s="187"/>
      <c r="J314" s="187"/>
      <c r="K314" s="91" t="s">
        <v>120</v>
      </c>
      <c r="L314" s="89"/>
      <c r="M314" s="60"/>
      <c r="N314" s="61"/>
      <c r="O314" s="61"/>
      <c r="P314" s="62"/>
      <c r="Q314" s="93"/>
      <c r="R314" s="94"/>
      <c r="S314" s="173"/>
      <c r="T314" s="94"/>
      <c r="U314" s="94" t="s">
        <v>121</v>
      </c>
      <c r="V314" s="63"/>
    </row>
    <row r="315" spans="2:22" ht="33.950000000000003">
      <c r="B315" s="57"/>
      <c r="C315" s="84" t="s">
        <v>1060</v>
      </c>
      <c r="D315" s="84" t="s">
        <v>1061</v>
      </c>
      <c r="E315" s="86" t="s">
        <v>1058</v>
      </c>
      <c r="F315" s="86" t="s">
        <v>331</v>
      </c>
      <c r="G315" s="86" t="s">
        <v>1062</v>
      </c>
      <c r="H315" s="58" t="s">
        <v>119</v>
      </c>
      <c r="I315" s="187"/>
      <c r="J315" s="187"/>
      <c r="K315" s="91" t="s">
        <v>120</v>
      </c>
      <c r="L315" s="89"/>
      <c r="M315" s="60"/>
      <c r="N315" s="61"/>
      <c r="O315" s="61"/>
      <c r="P315" s="62"/>
      <c r="Q315" s="93"/>
      <c r="R315" s="94"/>
      <c r="S315" s="173"/>
      <c r="T315" s="94"/>
      <c r="U315" s="94" t="s">
        <v>121</v>
      </c>
      <c r="V315" s="63"/>
    </row>
    <row r="316" spans="2:22" ht="33.950000000000003">
      <c r="B316" s="57"/>
      <c r="C316" s="84" t="s">
        <v>1063</v>
      </c>
      <c r="D316" s="84" t="s">
        <v>1064</v>
      </c>
      <c r="E316" s="86" t="s">
        <v>1058</v>
      </c>
      <c r="F316" s="86" t="s">
        <v>331</v>
      </c>
      <c r="G316" s="86" t="s">
        <v>730</v>
      </c>
      <c r="H316" s="58" t="s">
        <v>128</v>
      </c>
      <c r="I316" s="187"/>
      <c r="J316" s="187"/>
      <c r="K316" s="91" t="s">
        <v>120</v>
      </c>
      <c r="L316" s="89"/>
      <c r="M316" s="60"/>
      <c r="N316" s="61"/>
      <c r="O316" s="61"/>
      <c r="P316" s="62"/>
      <c r="Q316" s="93"/>
      <c r="R316" s="94"/>
      <c r="S316" s="173"/>
      <c r="T316" s="94"/>
      <c r="U316" s="94" t="s">
        <v>121</v>
      </c>
      <c r="V316" s="63"/>
    </row>
    <row r="317" spans="2:22" ht="51">
      <c r="B317" s="57"/>
      <c r="C317" s="84" t="s">
        <v>1065</v>
      </c>
      <c r="D317" s="84" t="s">
        <v>1066</v>
      </c>
      <c r="E317" s="86" t="s">
        <v>1058</v>
      </c>
      <c r="F317" s="86" t="s">
        <v>331</v>
      </c>
      <c r="G317" s="86" t="s">
        <v>131</v>
      </c>
      <c r="H317" s="58" t="s">
        <v>128</v>
      </c>
      <c r="I317" s="187"/>
      <c r="J317" s="187"/>
      <c r="K317" s="91" t="s">
        <v>132</v>
      </c>
      <c r="L317" s="89"/>
      <c r="M317" s="60"/>
      <c r="N317" s="61"/>
      <c r="O317" s="61"/>
      <c r="P317" s="62"/>
      <c r="Q317" s="93"/>
      <c r="R317" s="94"/>
      <c r="S317" s="173"/>
      <c r="T317" s="94"/>
      <c r="U317" s="94" t="s">
        <v>121</v>
      </c>
      <c r="V317" s="63"/>
    </row>
    <row r="318" spans="2:22" ht="51">
      <c r="B318" s="57"/>
      <c r="C318" s="84" t="s">
        <v>1067</v>
      </c>
      <c r="D318" s="84" t="s">
        <v>1068</v>
      </c>
      <c r="E318" s="86" t="s">
        <v>1058</v>
      </c>
      <c r="F318" s="86" t="s">
        <v>331</v>
      </c>
      <c r="G318" s="86" t="s">
        <v>346</v>
      </c>
      <c r="H318" s="58" t="s">
        <v>121</v>
      </c>
      <c r="I318" s="187"/>
      <c r="J318" s="187"/>
      <c r="K318" s="91" t="s">
        <v>121</v>
      </c>
      <c r="L318" s="89"/>
      <c r="M318" s="60"/>
      <c r="N318" s="61"/>
      <c r="O318" s="61"/>
      <c r="P318" s="62"/>
      <c r="Q318" s="93"/>
      <c r="R318" s="94"/>
      <c r="S318" s="173"/>
      <c r="T318" s="94"/>
      <c r="U318" s="94" t="s">
        <v>121</v>
      </c>
      <c r="V318" s="63"/>
    </row>
    <row r="319" spans="2:22" ht="68.099999999999994">
      <c r="B319" s="57"/>
      <c r="C319" s="84" t="s">
        <v>1069</v>
      </c>
      <c r="D319" s="84" t="s">
        <v>1070</v>
      </c>
      <c r="E319" s="86" t="s">
        <v>1058</v>
      </c>
      <c r="F319" s="86" t="s">
        <v>1071</v>
      </c>
      <c r="G319" s="86" t="s">
        <v>1072</v>
      </c>
      <c r="H319" s="58" t="s">
        <v>128</v>
      </c>
      <c r="I319" s="187"/>
      <c r="J319" s="187"/>
      <c r="K319" s="91" t="s">
        <v>120</v>
      </c>
      <c r="L319" s="89"/>
      <c r="M319" s="60"/>
      <c r="N319" s="61"/>
      <c r="O319" s="61"/>
      <c r="P319" s="62"/>
      <c r="Q319" s="93"/>
      <c r="R319" s="94"/>
      <c r="S319" s="173"/>
      <c r="T319" s="94"/>
      <c r="U319" s="94" t="s">
        <v>121</v>
      </c>
      <c r="V319" s="63"/>
    </row>
    <row r="320" spans="2:22" ht="33.950000000000003">
      <c r="B320" s="57"/>
      <c r="C320" s="84" t="s">
        <v>1073</v>
      </c>
      <c r="D320" s="84" t="s">
        <v>1074</v>
      </c>
      <c r="E320" s="86" t="s">
        <v>1058</v>
      </c>
      <c r="F320" s="86" t="s">
        <v>1071</v>
      </c>
      <c r="G320" s="86" t="s">
        <v>1075</v>
      </c>
      <c r="H320" s="58" t="s">
        <v>128</v>
      </c>
      <c r="I320" s="187"/>
      <c r="J320" s="187"/>
      <c r="K320" s="91" t="s">
        <v>132</v>
      </c>
      <c r="L320" s="89"/>
      <c r="M320" s="60"/>
      <c r="N320" s="61"/>
      <c r="O320" s="61"/>
      <c r="P320" s="62"/>
      <c r="Q320" s="93"/>
      <c r="R320" s="94"/>
      <c r="S320" s="173"/>
      <c r="T320" s="94"/>
      <c r="U320" s="94" t="s">
        <v>121</v>
      </c>
      <c r="V320" s="63"/>
    </row>
    <row r="321" spans="2:22" ht="51">
      <c r="B321" s="57"/>
      <c r="C321" s="84" t="s">
        <v>1076</v>
      </c>
      <c r="D321" s="84" t="s">
        <v>1077</v>
      </c>
      <c r="E321" s="86" t="s">
        <v>1058</v>
      </c>
      <c r="F321" s="86" t="s">
        <v>1071</v>
      </c>
      <c r="G321" s="86" t="s">
        <v>1078</v>
      </c>
      <c r="H321" s="58" t="s">
        <v>128</v>
      </c>
      <c r="I321" s="187"/>
      <c r="J321" s="187"/>
      <c r="K321" s="91" t="s">
        <v>132</v>
      </c>
      <c r="L321" s="89"/>
      <c r="M321" s="60"/>
      <c r="N321" s="61"/>
      <c r="O321" s="61"/>
      <c r="P321" s="62"/>
      <c r="Q321" s="93"/>
      <c r="R321" s="94"/>
      <c r="S321" s="173"/>
      <c r="T321" s="94"/>
      <c r="U321" s="94" t="s">
        <v>121</v>
      </c>
      <c r="V321" s="63"/>
    </row>
    <row r="322" spans="2:22" ht="33.950000000000003">
      <c r="B322" s="57"/>
      <c r="C322" s="84" t="s">
        <v>1079</v>
      </c>
      <c r="D322" s="84" t="s">
        <v>1080</v>
      </c>
      <c r="E322" s="86" t="s">
        <v>1058</v>
      </c>
      <c r="F322" s="86" t="s">
        <v>1081</v>
      </c>
      <c r="G322" s="86" t="s">
        <v>1082</v>
      </c>
      <c r="H322" s="58" t="s">
        <v>146</v>
      </c>
      <c r="I322" s="187"/>
      <c r="J322" s="187"/>
      <c r="K322" s="91" t="s">
        <v>120</v>
      </c>
      <c r="L322" s="89"/>
      <c r="M322" s="60"/>
      <c r="N322" s="61"/>
      <c r="O322" s="61"/>
      <c r="P322" s="62"/>
      <c r="Q322" s="93"/>
      <c r="R322" s="94"/>
      <c r="S322" s="173"/>
      <c r="T322" s="94"/>
      <c r="U322" s="94" t="s">
        <v>121</v>
      </c>
      <c r="V322" s="63"/>
    </row>
    <row r="323" spans="2:22" ht="33.950000000000003">
      <c r="B323" s="57"/>
      <c r="C323" s="84" t="s">
        <v>1083</v>
      </c>
      <c r="D323" s="84" t="s">
        <v>1080</v>
      </c>
      <c r="E323" s="86" t="s">
        <v>1058</v>
      </c>
      <c r="F323" s="86" t="s">
        <v>1081</v>
      </c>
      <c r="G323" s="86" t="s">
        <v>1084</v>
      </c>
      <c r="H323" s="58" t="s">
        <v>146</v>
      </c>
      <c r="I323" s="187"/>
      <c r="J323" s="187"/>
      <c r="K323" s="91" t="s">
        <v>120</v>
      </c>
      <c r="L323" s="89"/>
      <c r="M323" s="60"/>
      <c r="N323" s="61"/>
      <c r="O323" s="61"/>
      <c r="P323" s="62"/>
      <c r="Q323" s="93"/>
      <c r="R323" s="94"/>
      <c r="S323" s="173"/>
      <c r="T323" s="94"/>
      <c r="U323" s="94" t="s">
        <v>121</v>
      </c>
      <c r="V323" s="63"/>
    </row>
    <row r="324" spans="2:22" ht="33.950000000000003">
      <c r="B324" s="57"/>
      <c r="C324" s="84" t="s">
        <v>1085</v>
      </c>
      <c r="D324" s="84" t="s">
        <v>1080</v>
      </c>
      <c r="E324" s="86" t="s">
        <v>1058</v>
      </c>
      <c r="F324" s="86" t="s">
        <v>1081</v>
      </c>
      <c r="G324" s="86" t="s">
        <v>1086</v>
      </c>
      <c r="H324" s="58" t="s">
        <v>399</v>
      </c>
      <c r="I324" s="187"/>
      <c r="J324" s="187"/>
      <c r="K324" s="91" t="s">
        <v>120</v>
      </c>
      <c r="L324" s="89"/>
      <c r="M324" s="60"/>
      <c r="N324" s="61"/>
      <c r="O324" s="61"/>
      <c r="P324" s="62"/>
      <c r="Q324" s="93"/>
      <c r="R324" s="94"/>
      <c r="S324" s="173"/>
      <c r="T324" s="94"/>
      <c r="U324" s="94" t="s">
        <v>121</v>
      </c>
      <c r="V324" s="63"/>
    </row>
    <row r="325" spans="2:22" ht="33.950000000000003">
      <c r="B325" s="57"/>
      <c r="C325" s="84" t="s">
        <v>1087</v>
      </c>
      <c r="D325" s="84" t="s">
        <v>1080</v>
      </c>
      <c r="E325" s="86" t="s">
        <v>1058</v>
      </c>
      <c r="F325" s="86" t="s">
        <v>1081</v>
      </c>
      <c r="G325" s="86" t="s">
        <v>1088</v>
      </c>
      <c r="H325" s="58" t="s">
        <v>146</v>
      </c>
      <c r="I325" s="187"/>
      <c r="J325" s="187"/>
      <c r="K325" s="91" t="s">
        <v>120</v>
      </c>
      <c r="L325" s="89"/>
      <c r="M325" s="60"/>
      <c r="N325" s="61"/>
      <c r="O325" s="61"/>
      <c r="P325" s="62"/>
      <c r="Q325" s="93"/>
      <c r="R325" s="94"/>
      <c r="S325" s="173"/>
      <c r="T325" s="94"/>
      <c r="U325" s="94" t="s">
        <v>121</v>
      </c>
      <c r="V325" s="63"/>
    </row>
    <row r="326" spans="2:22" ht="51">
      <c r="B326" s="57"/>
      <c r="C326" s="84" t="s">
        <v>1089</v>
      </c>
      <c r="D326" s="84" t="s">
        <v>1080</v>
      </c>
      <c r="E326" s="86" t="s">
        <v>1058</v>
      </c>
      <c r="F326" s="86" t="s">
        <v>1081</v>
      </c>
      <c r="G326" s="86" t="s">
        <v>1090</v>
      </c>
      <c r="H326" s="58" t="s">
        <v>146</v>
      </c>
      <c r="I326" s="187"/>
      <c r="J326" s="187"/>
      <c r="K326" s="91" t="s">
        <v>120</v>
      </c>
      <c r="L326" s="89"/>
      <c r="M326" s="60"/>
      <c r="N326" s="61"/>
      <c r="O326" s="61"/>
      <c r="P326" s="62"/>
      <c r="Q326" s="93"/>
      <c r="R326" s="94"/>
      <c r="S326" s="173"/>
      <c r="T326" s="94"/>
      <c r="U326" s="94" t="s">
        <v>121</v>
      </c>
      <c r="V326" s="63"/>
    </row>
    <row r="327" spans="2:22" ht="33.950000000000003">
      <c r="B327" s="57"/>
      <c r="C327" s="84" t="s">
        <v>1091</v>
      </c>
      <c r="D327" s="84" t="s">
        <v>1080</v>
      </c>
      <c r="E327" s="86" t="s">
        <v>1058</v>
      </c>
      <c r="F327" s="86" t="s">
        <v>1081</v>
      </c>
      <c r="G327" s="86" t="s">
        <v>1092</v>
      </c>
      <c r="H327" s="58" t="s">
        <v>146</v>
      </c>
      <c r="I327" s="187"/>
      <c r="J327" s="187"/>
      <c r="K327" s="91" t="s">
        <v>120</v>
      </c>
      <c r="L327" s="89"/>
      <c r="M327" s="60"/>
      <c r="N327" s="61"/>
      <c r="O327" s="61"/>
      <c r="P327" s="62"/>
      <c r="Q327" s="93"/>
      <c r="R327" s="94"/>
      <c r="S327" s="173"/>
      <c r="T327" s="94"/>
      <c r="U327" s="94" t="s">
        <v>121</v>
      </c>
      <c r="V327" s="63"/>
    </row>
    <row r="328" spans="2:22" ht="23.1">
      <c r="B328" s="57"/>
      <c r="C328" s="84" t="s">
        <v>1093</v>
      </c>
      <c r="D328" s="84" t="s">
        <v>1080</v>
      </c>
      <c r="E328" s="86" t="s">
        <v>1058</v>
      </c>
      <c r="F328" s="86" t="s">
        <v>1081</v>
      </c>
      <c r="G328" s="86" t="s">
        <v>1094</v>
      </c>
      <c r="H328" s="58" t="s">
        <v>146</v>
      </c>
      <c r="I328" s="187"/>
      <c r="J328" s="187"/>
      <c r="K328" s="91" t="s">
        <v>120</v>
      </c>
      <c r="L328" s="89"/>
      <c r="M328" s="60"/>
      <c r="N328" s="61"/>
      <c r="O328" s="61"/>
      <c r="P328" s="62"/>
      <c r="Q328" s="93"/>
      <c r="R328" s="94"/>
      <c r="S328" s="173"/>
      <c r="T328" s="94"/>
      <c r="U328" s="94" t="s">
        <v>121</v>
      </c>
      <c r="V328" s="63"/>
    </row>
    <row r="329" spans="2:22" ht="23.1">
      <c r="B329" s="57"/>
      <c r="C329" s="84" t="s">
        <v>1095</v>
      </c>
      <c r="D329" s="84" t="s">
        <v>1096</v>
      </c>
      <c r="E329" s="86" t="s">
        <v>1058</v>
      </c>
      <c r="F329" s="86" t="s">
        <v>745</v>
      </c>
      <c r="G329" s="86" t="s">
        <v>1097</v>
      </c>
      <c r="H329" s="58" t="s">
        <v>128</v>
      </c>
      <c r="I329" s="187"/>
      <c r="J329" s="187"/>
      <c r="K329" s="91" t="s">
        <v>132</v>
      </c>
      <c r="L329" s="89"/>
      <c r="M329" s="60"/>
      <c r="N329" s="61"/>
      <c r="O329" s="61"/>
      <c r="P329" s="62"/>
      <c r="Q329" s="93"/>
      <c r="R329" s="94"/>
      <c r="S329" s="173"/>
      <c r="T329" s="94"/>
      <c r="U329" s="94" t="s">
        <v>121</v>
      </c>
      <c r="V329" s="63"/>
    </row>
    <row r="330" spans="2:22" ht="23.1">
      <c r="B330" s="57"/>
      <c r="C330" s="84" t="s">
        <v>1098</v>
      </c>
      <c r="D330" s="84" t="s">
        <v>1096</v>
      </c>
      <c r="E330" s="86" t="s">
        <v>1058</v>
      </c>
      <c r="F330" s="86" t="s">
        <v>745</v>
      </c>
      <c r="G330" s="86" t="s">
        <v>1099</v>
      </c>
      <c r="H330" s="58" t="s">
        <v>146</v>
      </c>
      <c r="I330" s="187"/>
      <c r="J330" s="187"/>
      <c r="K330" s="91" t="s">
        <v>132</v>
      </c>
      <c r="L330" s="89"/>
      <c r="M330" s="60"/>
      <c r="N330" s="61"/>
      <c r="O330" s="61"/>
      <c r="P330" s="62"/>
      <c r="Q330" s="93"/>
      <c r="R330" s="94"/>
      <c r="S330" s="173"/>
      <c r="T330" s="94"/>
      <c r="U330" s="94" t="s">
        <v>121</v>
      </c>
      <c r="V330" s="63"/>
    </row>
    <row r="331" spans="2:22" ht="33.950000000000003">
      <c r="B331" s="57"/>
      <c r="C331" s="84" t="s">
        <v>1100</v>
      </c>
      <c r="D331" s="84" t="s">
        <v>1096</v>
      </c>
      <c r="E331" s="86" t="s">
        <v>1058</v>
      </c>
      <c r="F331" s="86" t="s">
        <v>745</v>
      </c>
      <c r="G331" s="86" t="s">
        <v>1101</v>
      </c>
      <c r="H331" s="58" t="s">
        <v>146</v>
      </c>
      <c r="I331" s="187"/>
      <c r="J331" s="187"/>
      <c r="K331" s="91" t="s">
        <v>132</v>
      </c>
      <c r="L331" s="89"/>
      <c r="M331" s="60"/>
      <c r="N331" s="61"/>
      <c r="O331" s="61"/>
      <c r="P331" s="62"/>
      <c r="Q331" s="93"/>
      <c r="R331" s="94"/>
      <c r="S331" s="173"/>
      <c r="T331" s="94"/>
      <c r="U331" s="94" t="s">
        <v>121</v>
      </c>
      <c r="V331" s="63"/>
    </row>
    <row r="332" spans="2:22" ht="33.950000000000003">
      <c r="B332" s="57"/>
      <c r="C332" s="84" t="s">
        <v>1102</v>
      </c>
      <c r="D332" s="84" t="s">
        <v>1103</v>
      </c>
      <c r="E332" s="86" t="s">
        <v>1058</v>
      </c>
      <c r="F332" s="86" t="s">
        <v>1104</v>
      </c>
      <c r="G332" s="86" t="s">
        <v>1105</v>
      </c>
      <c r="H332" s="58" t="s">
        <v>146</v>
      </c>
      <c r="I332" s="187"/>
      <c r="J332" s="187"/>
      <c r="K332" s="91" t="s">
        <v>120</v>
      </c>
      <c r="L332" s="89"/>
      <c r="M332" s="60"/>
      <c r="N332" s="61"/>
      <c r="O332" s="61"/>
      <c r="P332" s="62"/>
      <c r="Q332" s="93"/>
      <c r="R332" s="94"/>
      <c r="S332" s="173"/>
      <c r="T332" s="94"/>
      <c r="U332" s="94" t="s">
        <v>121</v>
      </c>
      <c r="V332" s="63"/>
    </row>
    <row r="333" spans="2:22" ht="23.1">
      <c r="B333" s="57"/>
      <c r="C333" s="84" t="s">
        <v>1106</v>
      </c>
      <c r="D333" s="84" t="s">
        <v>1103</v>
      </c>
      <c r="E333" s="86" t="s">
        <v>1058</v>
      </c>
      <c r="F333" s="86" t="s">
        <v>1104</v>
      </c>
      <c r="G333" s="86" t="s">
        <v>1107</v>
      </c>
      <c r="H333" s="58" t="s">
        <v>146</v>
      </c>
      <c r="I333" s="187"/>
      <c r="J333" s="187"/>
      <c r="K333" s="91" t="s">
        <v>120</v>
      </c>
      <c r="L333" s="89"/>
      <c r="M333" s="60"/>
      <c r="N333" s="61"/>
      <c r="O333" s="61"/>
      <c r="P333" s="62"/>
      <c r="Q333" s="93"/>
      <c r="R333" s="94"/>
      <c r="S333" s="173"/>
      <c r="T333" s="94"/>
      <c r="U333" s="94" t="s">
        <v>121</v>
      </c>
      <c r="V333" s="63"/>
    </row>
    <row r="334" spans="2:22" ht="23.1">
      <c r="B334" s="57"/>
      <c r="C334" s="84" t="s">
        <v>1108</v>
      </c>
      <c r="D334" s="84" t="s">
        <v>1103</v>
      </c>
      <c r="E334" s="86" t="s">
        <v>1058</v>
      </c>
      <c r="F334" s="86" t="s">
        <v>1104</v>
      </c>
      <c r="G334" s="86" t="s">
        <v>1109</v>
      </c>
      <c r="H334" s="58" t="s">
        <v>146</v>
      </c>
      <c r="I334" s="187"/>
      <c r="J334" s="187"/>
      <c r="K334" s="91" t="s">
        <v>120</v>
      </c>
      <c r="L334" s="89"/>
      <c r="M334" s="60"/>
      <c r="N334" s="61"/>
      <c r="O334" s="61"/>
      <c r="P334" s="62"/>
      <c r="Q334" s="93"/>
      <c r="R334" s="94"/>
      <c r="S334" s="173"/>
      <c r="T334" s="94"/>
      <c r="U334" s="94" t="s">
        <v>121</v>
      </c>
      <c r="V334" s="63"/>
    </row>
    <row r="335" spans="2:22" ht="33.950000000000003">
      <c r="B335" s="57"/>
      <c r="C335" s="84" t="s">
        <v>1110</v>
      </c>
      <c r="D335" s="84" t="s">
        <v>1103</v>
      </c>
      <c r="E335" s="86" t="s">
        <v>1058</v>
      </c>
      <c r="F335" s="86" t="s">
        <v>1104</v>
      </c>
      <c r="G335" s="86" t="s">
        <v>1111</v>
      </c>
      <c r="H335" s="58" t="s">
        <v>146</v>
      </c>
      <c r="I335" s="187"/>
      <c r="J335" s="187"/>
      <c r="K335" s="91" t="s">
        <v>120</v>
      </c>
      <c r="L335" s="89"/>
      <c r="M335" s="60"/>
      <c r="N335" s="61"/>
      <c r="O335" s="61"/>
      <c r="P335" s="62"/>
      <c r="Q335" s="93"/>
      <c r="R335" s="94"/>
      <c r="S335" s="173"/>
      <c r="T335" s="94"/>
      <c r="U335" s="94" t="s">
        <v>121</v>
      </c>
      <c r="V335" s="63"/>
    </row>
    <row r="336" spans="2:22" ht="23.1">
      <c r="B336" s="57"/>
      <c r="C336" s="84" t="s">
        <v>1112</v>
      </c>
      <c r="D336" s="84" t="s">
        <v>1103</v>
      </c>
      <c r="E336" s="86" t="s">
        <v>1058</v>
      </c>
      <c r="F336" s="86" t="s">
        <v>1104</v>
      </c>
      <c r="G336" s="86" t="s">
        <v>1113</v>
      </c>
      <c r="H336" s="58" t="s">
        <v>146</v>
      </c>
      <c r="I336" s="187"/>
      <c r="J336" s="187"/>
      <c r="K336" s="91" t="s">
        <v>120</v>
      </c>
      <c r="L336" s="89"/>
      <c r="M336" s="60"/>
      <c r="N336" s="61"/>
      <c r="O336" s="61"/>
      <c r="P336" s="62"/>
      <c r="Q336" s="93"/>
      <c r="R336" s="94"/>
      <c r="S336" s="173"/>
      <c r="T336" s="94"/>
      <c r="U336" s="94" t="s">
        <v>121</v>
      </c>
      <c r="V336" s="63"/>
    </row>
    <row r="337" spans="2:22" ht="23.1">
      <c r="B337" s="57"/>
      <c r="C337" s="84" t="s">
        <v>1114</v>
      </c>
      <c r="D337" s="84" t="s">
        <v>1103</v>
      </c>
      <c r="E337" s="86" t="s">
        <v>1058</v>
      </c>
      <c r="F337" s="86" t="s">
        <v>1104</v>
      </c>
      <c r="G337" s="86" t="s">
        <v>1115</v>
      </c>
      <c r="H337" s="58" t="s">
        <v>146</v>
      </c>
      <c r="I337" s="187"/>
      <c r="J337" s="187"/>
      <c r="K337" s="91" t="s">
        <v>132</v>
      </c>
      <c r="L337" s="89"/>
      <c r="M337" s="60"/>
      <c r="N337" s="61"/>
      <c r="O337" s="61"/>
      <c r="P337" s="62"/>
      <c r="Q337" s="93"/>
      <c r="R337" s="94"/>
      <c r="S337" s="173"/>
      <c r="T337" s="94"/>
      <c r="U337" s="94" t="s">
        <v>121</v>
      </c>
      <c r="V337" s="63"/>
    </row>
    <row r="338" spans="2:22" ht="68.099999999999994">
      <c r="B338" s="57"/>
      <c r="C338" s="84" t="s">
        <v>1112</v>
      </c>
      <c r="D338" s="84" t="s">
        <v>1116</v>
      </c>
      <c r="E338" s="86" t="s">
        <v>1058</v>
      </c>
      <c r="F338" s="86" t="s">
        <v>1104</v>
      </c>
      <c r="G338" s="85" t="s">
        <v>1117</v>
      </c>
      <c r="H338" s="58" t="s">
        <v>146</v>
      </c>
      <c r="I338" s="187"/>
      <c r="J338" s="187"/>
      <c r="K338" s="91" t="s">
        <v>120</v>
      </c>
      <c r="L338" s="89"/>
      <c r="M338" s="60"/>
      <c r="N338" s="61"/>
      <c r="O338" s="61"/>
      <c r="P338" s="62"/>
      <c r="Q338" s="93"/>
      <c r="R338" s="94"/>
      <c r="S338" s="173"/>
      <c r="T338" s="94"/>
      <c r="U338" s="94" t="s">
        <v>121</v>
      </c>
      <c r="V338" s="63"/>
    </row>
    <row r="339" spans="2:22" ht="51">
      <c r="B339" s="57"/>
      <c r="C339" s="84" t="s">
        <v>1118</v>
      </c>
      <c r="D339" s="84" t="s">
        <v>1119</v>
      </c>
      <c r="E339" s="86" t="s">
        <v>1058</v>
      </c>
      <c r="F339" s="86" t="s">
        <v>1120</v>
      </c>
      <c r="G339" s="86" t="s">
        <v>1121</v>
      </c>
      <c r="H339" s="58" t="s">
        <v>128</v>
      </c>
      <c r="I339" s="187"/>
      <c r="J339" s="187"/>
      <c r="K339" s="91" t="s">
        <v>120</v>
      </c>
      <c r="L339" s="89"/>
      <c r="M339" s="60"/>
      <c r="N339" s="61"/>
      <c r="O339" s="61"/>
      <c r="P339" s="62"/>
      <c r="Q339" s="93"/>
      <c r="R339" s="94"/>
      <c r="S339" s="173"/>
      <c r="T339" s="94"/>
      <c r="U339" s="94" t="s">
        <v>121</v>
      </c>
      <c r="V339" s="63"/>
    </row>
    <row r="340" spans="2:22" ht="51">
      <c r="B340" s="57"/>
      <c r="C340" s="84" t="s">
        <v>1122</v>
      </c>
      <c r="D340" s="84" t="s">
        <v>1123</v>
      </c>
      <c r="E340" s="86" t="s">
        <v>1058</v>
      </c>
      <c r="F340" s="86" t="s">
        <v>1120</v>
      </c>
      <c r="G340" s="86" t="s">
        <v>1124</v>
      </c>
      <c r="H340" s="58" t="s">
        <v>146</v>
      </c>
      <c r="I340" s="187"/>
      <c r="J340" s="187"/>
      <c r="K340" s="91" t="s">
        <v>120</v>
      </c>
      <c r="L340" s="89"/>
      <c r="M340" s="60"/>
      <c r="N340" s="61"/>
      <c r="O340" s="61"/>
      <c r="P340" s="62"/>
      <c r="Q340" s="93"/>
      <c r="R340" s="94"/>
      <c r="S340" s="173"/>
      <c r="T340" s="94"/>
      <c r="U340" s="94" t="s">
        <v>121</v>
      </c>
      <c r="V340" s="63"/>
    </row>
    <row r="341" spans="2:22" ht="68.099999999999994">
      <c r="B341" s="57"/>
      <c r="C341" s="84" t="s">
        <v>1125</v>
      </c>
      <c r="D341" s="84" t="s">
        <v>1126</v>
      </c>
      <c r="E341" s="86" t="s">
        <v>1058</v>
      </c>
      <c r="F341" s="86" t="s">
        <v>1120</v>
      </c>
      <c r="G341" s="86" t="s">
        <v>1127</v>
      </c>
      <c r="H341" s="58" t="s">
        <v>399</v>
      </c>
      <c r="I341" s="187"/>
      <c r="J341" s="187"/>
      <c r="K341" s="91" t="s">
        <v>132</v>
      </c>
      <c r="L341" s="89"/>
      <c r="M341" s="60"/>
      <c r="N341" s="61"/>
      <c r="O341" s="61"/>
      <c r="P341" s="62"/>
      <c r="Q341" s="93"/>
      <c r="R341" s="94"/>
      <c r="S341" s="173"/>
      <c r="T341" s="94"/>
      <c r="U341" s="94" t="s">
        <v>121</v>
      </c>
      <c r="V341" s="63"/>
    </row>
    <row r="342" spans="2:22" ht="33.950000000000003">
      <c r="B342" s="57"/>
      <c r="C342" s="84" t="s">
        <v>1128</v>
      </c>
      <c r="D342" s="84" t="s">
        <v>1129</v>
      </c>
      <c r="E342" s="86" t="s">
        <v>1058</v>
      </c>
      <c r="F342" s="86" t="s">
        <v>1120</v>
      </c>
      <c r="G342" s="86" t="s">
        <v>1130</v>
      </c>
      <c r="H342" s="58" t="s">
        <v>146</v>
      </c>
      <c r="I342" s="187"/>
      <c r="J342" s="187"/>
      <c r="K342" s="91" t="s">
        <v>120</v>
      </c>
      <c r="L342" s="89"/>
      <c r="M342" s="60"/>
      <c r="N342" s="61"/>
      <c r="O342" s="61"/>
      <c r="P342" s="62"/>
      <c r="Q342" s="93"/>
      <c r="R342" s="94"/>
      <c r="S342" s="173"/>
      <c r="T342" s="94"/>
      <c r="U342" s="94" t="s">
        <v>121</v>
      </c>
      <c r="V342" s="63"/>
    </row>
    <row r="343" spans="2:22" ht="33.950000000000003">
      <c r="B343" s="57"/>
      <c r="C343" s="84" t="s">
        <v>1131</v>
      </c>
      <c r="D343" s="84" t="s">
        <v>1132</v>
      </c>
      <c r="E343" s="86" t="s">
        <v>1058</v>
      </c>
      <c r="F343" s="86" t="s">
        <v>1120</v>
      </c>
      <c r="G343" s="86" t="s">
        <v>1133</v>
      </c>
      <c r="H343" s="58" t="s">
        <v>146</v>
      </c>
      <c r="I343" s="187"/>
      <c r="J343" s="187"/>
      <c r="K343" s="91" t="s">
        <v>120</v>
      </c>
      <c r="L343" s="89"/>
      <c r="M343" s="60"/>
      <c r="N343" s="61"/>
      <c r="O343" s="61"/>
      <c r="P343" s="62"/>
      <c r="Q343" s="93"/>
      <c r="R343" s="94"/>
      <c r="S343" s="173"/>
      <c r="T343" s="94"/>
      <c r="U343" s="94" t="s">
        <v>121</v>
      </c>
      <c r="V343" s="63"/>
    </row>
    <row r="344" spans="2:22" ht="33.950000000000003">
      <c r="B344" s="57"/>
      <c r="C344" s="84" t="s">
        <v>1134</v>
      </c>
      <c r="D344" s="84" t="s">
        <v>1132</v>
      </c>
      <c r="E344" s="86" t="s">
        <v>1058</v>
      </c>
      <c r="F344" s="86" t="s">
        <v>1120</v>
      </c>
      <c r="G344" s="86" t="s">
        <v>1135</v>
      </c>
      <c r="H344" s="58" t="s">
        <v>1136</v>
      </c>
      <c r="I344" s="187"/>
      <c r="J344" s="187"/>
      <c r="K344" s="91" t="s">
        <v>120</v>
      </c>
      <c r="L344" s="89"/>
      <c r="M344" s="60"/>
      <c r="N344" s="61"/>
      <c r="O344" s="61"/>
      <c r="P344" s="62"/>
      <c r="Q344" s="93"/>
      <c r="R344" s="94"/>
      <c r="S344" s="173"/>
      <c r="T344" s="94"/>
      <c r="U344" s="94" t="s">
        <v>121</v>
      </c>
      <c r="V344" s="63"/>
    </row>
    <row r="345" spans="2:22" ht="51">
      <c r="B345" s="57"/>
      <c r="C345" s="84" t="s">
        <v>1137</v>
      </c>
      <c r="D345" s="84" t="s">
        <v>1138</v>
      </c>
      <c r="E345" s="86" t="s">
        <v>1058</v>
      </c>
      <c r="F345" s="86" t="s">
        <v>1120</v>
      </c>
      <c r="G345" s="86" t="s">
        <v>1139</v>
      </c>
      <c r="H345" s="58" t="s">
        <v>128</v>
      </c>
      <c r="I345" s="187"/>
      <c r="J345" s="187"/>
      <c r="K345" s="91" t="s">
        <v>132</v>
      </c>
      <c r="L345" s="89"/>
      <c r="M345" s="60"/>
      <c r="N345" s="61"/>
      <c r="O345" s="61"/>
      <c r="P345" s="62"/>
      <c r="Q345" s="93"/>
      <c r="R345" s="94"/>
      <c r="S345" s="173"/>
      <c r="T345" s="94"/>
      <c r="U345" s="94" t="s">
        <v>121</v>
      </c>
      <c r="V345" s="63"/>
    </row>
    <row r="346" spans="2:22" ht="33.950000000000003">
      <c r="B346" s="57"/>
      <c r="C346" s="84" t="s">
        <v>1140</v>
      </c>
      <c r="D346" s="84" t="s">
        <v>1141</v>
      </c>
      <c r="E346" s="86" t="s">
        <v>1058</v>
      </c>
      <c r="F346" s="86" t="s">
        <v>1120</v>
      </c>
      <c r="G346" s="86" t="s">
        <v>1142</v>
      </c>
      <c r="H346" s="58" t="s">
        <v>128</v>
      </c>
      <c r="I346" s="187"/>
      <c r="J346" s="187"/>
      <c r="K346" s="91" t="s">
        <v>132</v>
      </c>
      <c r="L346" s="89"/>
      <c r="M346" s="60"/>
      <c r="N346" s="61"/>
      <c r="O346" s="61"/>
      <c r="P346" s="62"/>
      <c r="Q346" s="93"/>
      <c r="R346" s="94"/>
      <c r="S346" s="173"/>
      <c r="T346" s="94"/>
      <c r="U346" s="94" t="s">
        <v>121</v>
      </c>
      <c r="V346" s="63"/>
    </row>
    <row r="347" spans="2:22" ht="102">
      <c r="B347" s="57"/>
      <c r="C347" s="84" t="s">
        <v>1143</v>
      </c>
      <c r="D347" s="84" t="s">
        <v>1144</v>
      </c>
      <c r="E347" s="86" t="s">
        <v>1058</v>
      </c>
      <c r="F347" s="86" t="s">
        <v>1145</v>
      </c>
      <c r="G347" s="86" t="s">
        <v>1146</v>
      </c>
      <c r="H347" s="58" t="s">
        <v>128</v>
      </c>
      <c r="I347" s="187"/>
      <c r="J347" s="187"/>
      <c r="K347" s="91" t="s">
        <v>132</v>
      </c>
      <c r="L347" s="89"/>
      <c r="M347" s="60"/>
      <c r="N347" s="61"/>
      <c r="O347" s="61"/>
      <c r="P347" s="62"/>
      <c r="Q347" s="93"/>
      <c r="R347" s="94"/>
      <c r="S347" s="173"/>
      <c r="T347" s="94"/>
      <c r="U347" s="94" t="s">
        <v>121</v>
      </c>
      <c r="V347" s="63"/>
    </row>
    <row r="348" spans="2:22" ht="51">
      <c r="B348" s="57"/>
      <c r="C348" s="84" t="s">
        <v>1147</v>
      </c>
      <c r="D348" s="84" t="s">
        <v>1148</v>
      </c>
      <c r="E348" s="86" t="s">
        <v>1058</v>
      </c>
      <c r="F348" s="86" t="s">
        <v>1149</v>
      </c>
      <c r="G348" s="86" t="s">
        <v>1150</v>
      </c>
      <c r="H348" s="58" t="s">
        <v>146</v>
      </c>
      <c r="I348" s="187"/>
      <c r="J348" s="187"/>
      <c r="K348" s="91" t="s">
        <v>132</v>
      </c>
      <c r="L348" s="89"/>
      <c r="M348" s="60"/>
      <c r="N348" s="61"/>
      <c r="O348" s="61"/>
      <c r="P348" s="62"/>
      <c r="Q348" s="93"/>
      <c r="R348" s="94"/>
      <c r="S348" s="173"/>
      <c r="T348" s="94"/>
      <c r="U348" s="94" t="s">
        <v>121</v>
      </c>
      <c r="V348" s="63"/>
    </row>
    <row r="349" spans="2:22" ht="51">
      <c r="B349" s="57"/>
      <c r="C349" s="84" t="s">
        <v>1151</v>
      </c>
      <c r="D349" s="84" t="s">
        <v>1152</v>
      </c>
      <c r="E349" s="86" t="s">
        <v>1153</v>
      </c>
      <c r="F349" s="86" t="s">
        <v>1154</v>
      </c>
      <c r="G349" s="86" t="s">
        <v>1155</v>
      </c>
      <c r="H349" s="58" t="s">
        <v>146</v>
      </c>
      <c r="I349" s="187"/>
      <c r="J349" s="187"/>
      <c r="K349" s="91" t="s">
        <v>132</v>
      </c>
      <c r="L349" s="89"/>
      <c r="M349" s="60"/>
      <c r="N349" s="61"/>
      <c r="O349" s="61"/>
      <c r="P349" s="62"/>
      <c r="Q349" s="93"/>
      <c r="R349" s="94"/>
      <c r="S349" s="173"/>
      <c r="T349" s="94"/>
      <c r="U349" s="94" t="s">
        <v>121</v>
      </c>
      <c r="V349" s="63"/>
    </row>
    <row r="350" spans="2:22" ht="51">
      <c r="B350" s="57"/>
      <c r="C350" s="84" t="s">
        <v>1156</v>
      </c>
      <c r="D350" s="84" t="s">
        <v>1157</v>
      </c>
      <c r="E350" s="86" t="s">
        <v>1153</v>
      </c>
      <c r="F350" s="86" t="s">
        <v>1154</v>
      </c>
      <c r="G350" s="86" t="s">
        <v>1158</v>
      </c>
      <c r="H350" s="58" t="s">
        <v>146</v>
      </c>
      <c r="I350" s="187"/>
      <c r="J350" s="187"/>
      <c r="K350" s="91" t="s">
        <v>132</v>
      </c>
      <c r="L350" s="89"/>
      <c r="M350" s="60"/>
      <c r="N350" s="61"/>
      <c r="O350" s="61"/>
      <c r="P350" s="62"/>
      <c r="Q350" s="93"/>
      <c r="R350" s="94"/>
      <c r="S350" s="173"/>
      <c r="T350" s="94"/>
      <c r="U350" s="94" t="s">
        <v>121</v>
      </c>
      <c r="V350" s="63"/>
    </row>
    <row r="351" spans="2:22" ht="68.099999999999994">
      <c r="B351" s="57"/>
      <c r="C351" s="84" t="s">
        <v>1159</v>
      </c>
      <c r="D351" s="84" t="s">
        <v>1160</v>
      </c>
      <c r="E351" s="86" t="s">
        <v>1153</v>
      </c>
      <c r="F351" s="86" t="s">
        <v>1154</v>
      </c>
      <c r="G351" s="86" t="s">
        <v>1161</v>
      </c>
      <c r="H351" s="58" t="s">
        <v>146</v>
      </c>
      <c r="I351" s="187"/>
      <c r="J351" s="187"/>
      <c r="K351" s="91" t="s">
        <v>132</v>
      </c>
      <c r="L351" s="89"/>
      <c r="M351" s="60"/>
      <c r="N351" s="61"/>
      <c r="O351" s="61"/>
      <c r="P351" s="62"/>
      <c r="Q351" s="93"/>
      <c r="R351" s="94"/>
      <c r="S351" s="173"/>
      <c r="T351" s="94"/>
      <c r="U351" s="94" t="s">
        <v>121</v>
      </c>
      <c r="V351" s="63"/>
    </row>
    <row r="352" spans="2:22" ht="51">
      <c r="B352" s="57"/>
      <c r="C352" s="84" t="s">
        <v>1162</v>
      </c>
      <c r="D352" s="84" t="s">
        <v>1163</v>
      </c>
      <c r="E352" s="86" t="s">
        <v>1153</v>
      </c>
      <c r="F352" s="86" t="s">
        <v>1154</v>
      </c>
      <c r="G352" s="86" t="s">
        <v>1164</v>
      </c>
      <c r="H352" s="58" t="s">
        <v>146</v>
      </c>
      <c r="I352" s="187"/>
      <c r="J352" s="187"/>
      <c r="K352" s="91" t="s">
        <v>132</v>
      </c>
      <c r="L352" s="89"/>
      <c r="M352" s="60"/>
      <c r="N352" s="61"/>
      <c r="O352" s="61"/>
      <c r="P352" s="62"/>
      <c r="Q352" s="93"/>
      <c r="R352" s="94"/>
      <c r="S352" s="173"/>
      <c r="T352" s="94"/>
      <c r="U352" s="94" t="s">
        <v>121</v>
      </c>
      <c r="V352" s="63"/>
    </row>
    <row r="353" spans="2:22" ht="51">
      <c r="B353" s="57"/>
      <c r="C353" s="84" t="s">
        <v>1165</v>
      </c>
      <c r="D353" s="84" t="s">
        <v>1166</v>
      </c>
      <c r="E353" s="86" t="s">
        <v>1153</v>
      </c>
      <c r="F353" s="86" t="s">
        <v>1154</v>
      </c>
      <c r="G353" s="86" t="s">
        <v>1167</v>
      </c>
      <c r="H353" s="58" t="s">
        <v>146</v>
      </c>
      <c r="I353" s="187"/>
      <c r="J353" s="187"/>
      <c r="K353" s="91" t="s">
        <v>132</v>
      </c>
      <c r="L353" s="89"/>
      <c r="M353" s="60"/>
      <c r="N353" s="61"/>
      <c r="O353" s="61"/>
      <c r="P353" s="62"/>
      <c r="Q353" s="93"/>
      <c r="R353" s="94"/>
      <c r="S353" s="173"/>
      <c r="T353" s="94"/>
      <c r="U353" s="94" t="s">
        <v>121</v>
      </c>
      <c r="V353" s="63"/>
    </row>
    <row r="354" spans="2:22" ht="51">
      <c r="B354" s="57"/>
      <c r="C354" s="84" t="s">
        <v>1168</v>
      </c>
      <c r="D354" s="84" t="s">
        <v>1169</v>
      </c>
      <c r="E354" s="86" t="s">
        <v>1153</v>
      </c>
      <c r="F354" s="86" t="s">
        <v>1154</v>
      </c>
      <c r="G354" s="86" t="s">
        <v>1170</v>
      </c>
      <c r="H354" s="58" t="s">
        <v>146</v>
      </c>
      <c r="I354" s="187"/>
      <c r="J354" s="187"/>
      <c r="K354" s="91" t="s">
        <v>132</v>
      </c>
      <c r="L354" s="89"/>
      <c r="M354" s="60"/>
      <c r="N354" s="61"/>
      <c r="O354" s="61"/>
      <c r="P354" s="62"/>
      <c r="Q354" s="93"/>
      <c r="R354" s="94"/>
      <c r="S354" s="173"/>
      <c r="T354" s="94"/>
      <c r="U354" s="94" t="s">
        <v>121</v>
      </c>
      <c r="V354" s="63"/>
    </row>
    <row r="355" spans="2:22" ht="51">
      <c r="B355" s="57"/>
      <c r="C355" s="84" t="s">
        <v>1171</v>
      </c>
      <c r="D355" s="84" t="s">
        <v>1172</v>
      </c>
      <c r="E355" s="86" t="s">
        <v>1153</v>
      </c>
      <c r="F355" s="86" t="s">
        <v>1154</v>
      </c>
      <c r="G355" s="86" t="s">
        <v>1173</v>
      </c>
      <c r="H355" s="58" t="s">
        <v>146</v>
      </c>
      <c r="I355" s="187"/>
      <c r="J355" s="187"/>
      <c r="K355" s="91" t="s">
        <v>132</v>
      </c>
      <c r="L355" s="89"/>
      <c r="M355" s="60"/>
      <c r="N355" s="61"/>
      <c r="O355" s="61"/>
      <c r="P355" s="62"/>
      <c r="Q355" s="93"/>
      <c r="R355" s="94"/>
      <c r="S355" s="173"/>
      <c r="T355" s="94"/>
      <c r="U355" s="94" t="s">
        <v>121</v>
      </c>
      <c r="V355" s="63"/>
    </row>
    <row r="356" spans="2:22" ht="51">
      <c r="B356" s="57"/>
      <c r="C356" s="84" t="s">
        <v>1174</v>
      </c>
      <c r="D356" s="84" t="s">
        <v>1175</v>
      </c>
      <c r="E356" s="86" t="s">
        <v>1153</v>
      </c>
      <c r="F356" s="86" t="s">
        <v>1154</v>
      </c>
      <c r="G356" s="86" t="s">
        <v>1176</v>
      </c>
      <c r="H356" s="58" t="s">
        <v>146</v>
      </c>
      <c r="I356" s="187"/>
      <c r="J356" s="187"/>
      <c r="K356" s="91" t="s">
        <v>132</v>
      </c>
      <c r="L356" s="89"/>
      <c r="M356" s="60"/>
      <c r="N356" s="61"/>
      <c r="O356" s="61"/>
      <c r="P356" s="62"/>
      <c r="Q356" s="93"/>
      <c r="R356" s="94"/>
      <c r="S356" s="173"/>
      <c r="T356" s="94"/>
      <c r="U356" s="94" t="s">
        <v>121</v>
      </c>
      <c r="V356" s="63"/>
    </row>
    <row r="357" spans="2:22" ht="51">
      <c r="B357" s="57"/>
      <c r="C357" s="84" t="s">
        <v>1177</v>
      </c>
      <c r="D357" s="84" t="s">
        <v>1178</v>
      </c>
      <c r="E357" s="86" t="s">
        <v>1153</v>
      </c>
      <c r="F357" s="86" t="s">
        <v>1154</v>
      </c>
      <c r="G357" s="86" t="s">
        <v>1179</v>
      </c>
      <c r="H357" s="58" t="s">
        <v>146</v>
      </c>
      <c r="I357" s="187"/>
      <c r="J357" s="187"/>
      <c r="K357" s="91" t="s">
        <v>132</v>
      </c>
      <c r="L357" s="89"/>
      <c r="M357" s="60"/>
      <c r="N357" s="61"/>
      <c r="O357" s="61"/>
      <c r="P357" s="62"/>
      <c r="Q357" s="93"/>
      <c r="R357" s="94"/>
      <c r="S357" s="173"/>
      <c r="T357" s="94"/>
      <c r="U357" s="94" t="s">
        <v>121</v>
      </c>
      <c r="V357" s="63"/>
    </row>
    <row r="358" spans="2:22" ht="68.099999999999994">
      <c r="B358" s="57"/>
      <c r="C358" s="84" t="s">
        <v>1180</v>
      </c>
      <c r="D358" s="84" t="s">
        <v>1181</v>
      </c>
      <c r="E358" s="86" t="s">
        <v>1153</v>
      </c>
      <c r="F358" s="86" t="s">
        <v>1154</v>
      </c>
      <c r="G358" s="86" t="s">
        <v>1182</v>
      </c>
      <c r="H358" s="58" t="s">
        <v>146</v>
      </c>
      <c r="I358" s="187"/>
      <c r="J358" s="187"/>
      <c r="K358" s="91" t="s">
        <v>132</v>
      </c>
      <c r="L358" s="89"/>
      <c r="M358" s="60"/>
      <c r="N358" s="61"/>
      <c r="O358" s="61"/>
      <c r="P358" s="62"/>
      <c r="Q358" s="93"/>
      <c r="R358" s="94"/>
      <c r="S358" s="173"/>
      <c r="T358" s="94"/>
      <c r="U358" s="94" t="s">
        <v>121</v>
      </c>
      <c r="V358" s="63"/>
    </row>
    <row r="359" spans="2:22" ht="51">
      <c r="B359" s="57"/>
      <c r="C359" s="84" t="s">
        <v>1183</v>
      </c>
      <c r="D359" s="84" t="s">
        <v>1184</v>
      </c>
      <c r="E359" s="86" t="s">
        <v>1153</v>
      </c>
      <c r="F359" s="86" t="s">
        <v>1154</v>
      </c>
      <c r="G359" s="86" t="s">
        <v>1185</v>
      </c>
      <c r="H359" s="58" t="s">
        <v>146</v>
      </c>
      <c r="I359" s="187"/>
      <c r="J359" s="187"/>
      <c r="K359" s="91" t="s">
        <v>132</v>
      </c>
      <c r="L359" s="89"/>
      <c r="M359" s="60"/>
      <c r="N359" s="61"/>
      <c r="O359" s="61"/>
      <c r="P359" s="62"/>
      <c r="Q359" s="93"/>
      <c r="R359" s="94"/>
      <c r="S359" s="173"/>
      <c r="T359" s="94"/>
      <c r="U359" s="94" t="s">
        <v>121</v>
      </c>
      <c r="V359" s="63"/>
    </row>
    <row r="360" spans="2:22" ht="51">
      <c r="B360" s="57"/>
      <c r="C360" s="84" t="s">
        <v>1186</v>
      </c>
      <c r="D360" s="84" t="s">
        <v>1187</v>
      </c>
      <c r="E360" s="86" t="s">
        <v>1153</v>
      </c>
      <c r="F360" s="86" t="s">
        <v>1154</v>
      </c>
      <c r="G360" s="86" t="s">
        <v>1188</v>
      </c>
      <c r="H360" s="58" t="s">
        <v>146</v>
      </c>
      <c r="I360" s="187"/>
      <c r="J360" s="187"/>
      <c r="K360" s="91" t="s">
        <v>132</v>
      </c>
      <c r="L360" s="89"/>
      <c r="M360" s="60"/>
      <c r="N360" s="61"/>
      <c r="O360" s="61"/>
      <c r="P360" s="62"/>
      <c r="Q360" s="93"/>
      <c r="R360" s="94"/>
      <c r="S360" s="173"/>
      <c r="T360" s="94"/>
      <c r="U360" s="94" t="s">
        <v>121</v>
      </c>
      <c r="V360" s="63"/>
    </row>
    <row r="361" spans="2:22" ht="51">
      <c r="B361" s="57"/>
      <c r="C361" s="84" t="s">
        <v>1189</v>
      </c>
      <c r="D361" s="84" t="s">
        <v>1190</v>
      </c>
      <c r="E361" s="86" t="s">
        <v>1153</v>
      </c>
      <c r="F361" s="86" t="s">
        <v>1154</v>
      </c>
      <c r="G361" s="86" t="s">
        <v>1191</v>
      </c>
      <c r="H361" s="58" t="s">
        <v>146</v>
      </c>
      <c r="I361" s="187"/>
      <c r="J361" s="187"/>
      <c r="K361" s="91" t="s">
        <v>132</v>
      </c>
      <c r="L361" s="89"/>
      <c r="M361" s="60"/>
      <c r="N361" s="61"/>
      <c r="O361" s="61"/>
      <c r="P361" s="62"/>
      <c r="Q361" s="93"/>
      <c r="R361" s="94"/>
      <c r="S361" s="173"/>
      <c r="T361" s="94"/>
      <c r="U361" s="94" t="s">
        <v>121</v>
      </c>
      <c r="V361" s="63"/>
    </row>
    <row r="362" spans="2:22" ht="51">
      <c r="B362" s="57"/>
      <c r="C362" s="84" t="s">
        <v>1192</v>
      </c>
      <c r="D362" s="84" t="s">
        <v>1193</v>
      </c>
      <c r="E362" s="86" t="s">
        <v>1153</v>
      </c>
      <c r="F362" s="86" t="s">
        <v>1154</v>
      </c>
      <c r="G362" s="86" t="s">
        <v>1194</v>
      </c>
      <c r="H362" s="58" t="s">
        <v>146</v>
      </c>
      <c r="I362" s="187"/>
      <c r="J362" s="187"/>
      <c r="K362" s="91" t="s">
        <v>132</v>
      </c>
      <c r="L362" s="89"/>
      <c r="M362" s="60"/>
      <c r="N362" s="61"/>
      <c r="O362" s="61"/>
      <c r="P362" s="62"/>
      <c r="Q362" s="93"/>
      <c r="R362" s="94"/>
      <c r="S362" s="173"/>
      <c r="T362" s="94"/>
      <c r="U362" s="94" t="s">
        <v>121</v>
      </c>
      <c r="V362" s="63"/>
    </row>
    <row r="363" spans="2:22" ht="68.099999999999994">
      <c r="B363" s="57"/>
      <c r="C363" s="84" t="s">
        <v>1195</v>
      </c>
      <c r="D363" s="84" t="s">
        <v>1196</v>
      </c>
      <c r="E363" s="86" t="s">
        <v>1153</v>
      </c>
      <c r="F363" s="86" t="s">
        <v>1154</v>
      </c>
      <c r="G363" s="86" t="s">
        <v>1197</v>
      </c>
      <c r="H363" s="58" t="s">
        <v>146</v>
      </c>
      <c r="I363" s="187"/>
      <c r="J363" s="187"/>
      <c r="K363" s="91" t="s">
        <v>132</v>
      </c>
      <c r="L363" s="89"/>
      <c r="M363" s="60"/>
      <c r="N363" s="61"/>
      <c r="O363" s="61"/>
      <c r="P363" s="62"/>
      <c r="Q363" s="93"/>
      <c r="R363" s="94"/>
      <c r="S363" s="173"/>
      <c r="T363" s="94"/>
      <c r="U363" s="94" t="s">
        <v>121</v>
      </c>
      <c r="V363" s="63"/>
    </row>
    <row r="364" spans="2:22" ht="51">
      <c r="B364" s="57"/>
      <c r="C364" s="84" t="s">
        <v>1198</v>
      </c>
      <c r="D364" s="84" t="s">
        <v>1199</v>
      </c>
      <c r="E364" s="86" t="s">
        <v>1153</v>
      </c>
      <c r="F364" s="86" t="s">
        <v>1154</v>
      </c>
      <c r="G364" s="86" t="s">
        <v>1200</v>
      </c>
      <c r="H364" s="58" t="s">
        <v>146</v>
      </c>
      <c r="I364" s="187"/>
      <c r="J364" s="187"/>
      <c r="K364" s="91" t="s">
        <v>132</v>
      </c>
      <c r="L364" s="89"/>
      <c r="M364" s="60"/>
      <c r="N364" s="61"/>
      <c r="O364" s="61"/>
      <c r="P364" s="62"/>
      <c r="Q364" s="93"/>
      <c r="R364" s="94"/>
      <c r="S364" s="173"/>
      <c r="T364" s="94"/>
      <c r="U364" s="94" t="s">
        <v>121</v>
      </c>
      <c r="V364" s="63"/>
    </row>
    <row r="365" spans="2:22" ht="68.099999999999994">
      <c r="B365" s="57"/>
      <c r="C365" s="84" t="s">
        <v>1201</v>
      </c>
      <c r="D365" s="84" t="s">
        <v>1202</v>
      </c>
      <c r="E365" s="86" t="s">
        <v>1153</v>
      </c>
      <c r="F365" s="86" t="s">
        <v>1154</v>
      </c>
      <c r="G365" s="86" t="s">
        <v>1203</v>
      </c>
      <c r="H365" s="58" t="s">
        <v>146</v>
      </c>
      <c r="I365" s="187"/>
      <c r="J365" s="187"/>
      <c r="K365" s="91" t="s">
        <v>132</v>
      </c>
      <c r="L365" s="89"/>
      <c r="M365" s="60"/>
      <c r="N365" s="61"/>
      <c r="O365" s="61"/>
      <c r="P365" s="62"/>
      <c r="Q365" s="93"/>
      <c r="R365" s="94"/>
      <c r="S365" s="173"/>
      <c r="T365" s="94"/>
      <c r="U365" s="94" t="s">
        <v>121</v>
      </c>
      <c r="V365" s="63"/>
    </row>
    <row r="366" spans="2:22" ht="33.950000000000003">
      <c r="B366" s="57"/>
      <c r="C366" s="84" t="s">
        <v>1204</v>
      </c>
      <c r="D366" s="84" t="s">
        <v>1205</v>
      </c>
      <c r="E366" s="86" t="s">
        <v>1153</v>
      </c>
      <c r="F366" s="86" t="s">
        <v>1206</v>
      </c>
      <c r="G366" s="86" t="s">
        <v>1207</v>
      </c>
      <c r="H366" s="58" t="s">
        <v>146</v>
      </c>
      <c r="I366" s="187"/>
      <c r="J366" s="187"/>
      <c r="K366" s="91" t="s">
        <v>132</v>
      </c>
      <c r="L366" s="89"/>
      <c r="M366" s="60"/>
      <c r="N366" s="61"/>
      <c r="O366" s="61"/>
      <c r="P366" s="62"/>
      <c r="Q366" s="93"/>
      <c r="R366" s="94"/>
      <c r="S366" s="173"/>
      <c r="T366" s="94"/>
      <c r="U366" s="94" t="s">
        <v>121</v>
      </c>
      <c r="V366" s="63"/>
    </row>
    <row r="367" spans="2:22" ht="84.95">
      <c r="B367" s="57"/>
      <c r="C367" s="84" t="s">
        <v>1208</v>
      </c>
      <c r="D367" s="84" t="s">
        <v>1209</v>
      </c>
      <c r="E367" s="86" t="s">
        <v>1153</v>
      </c>
      <c r="F367" s="86" t="s">
        <v>1206</v>
      </c>
      <c r="G367" s="86" t="s">
        <v>1210</v>
      </c>
      <c r="H367" s="58" t="s">
        <v>146</v>
      </c>
      <c r="I367" s="187"/>
      <c r="J367" s="187"/>
      <c r="K367" s="91" t="s">
        <v>132</v>
      </c>
      <c r="L367" s="89"/>
      <c r="M367" s="60"/>
      <c r="N367" s="61"/>
      <c r="O367" s="61"/>
      <c r="P367" s="62"/>
      <c r="Q367" s="93"/>
      <c r="R367" s="94"/>
      <c r="S367" s="173"/>
      <c r="T367" s="94"/>
      <c r="U367" s="94" t="s">
        <v>121</v>
      </c>
      <c r="V367" s="63"/>
    </row>
    <row r="368" spans="2:22" ht="237.95">
      <c r="B368" s="57"/>
      <c r="C368" s="84" t="s">
        <v>1211</v>
      </c>
      <c r="D368" s="84" t="s">
        <v>1212</v>
      </c>
      <c r="E368" s="86" t="s">
        <v>1153</v>
      </c>
      <c r="F368" s="86" t="s">
        <v>1206</v>
      </c>
      <c r="G368" s="86" t="s">
        <v>1213</v>
      </c>
      <c r="H368" s="58" t="s">
        <v>146</v>
      </c>
      <c r="I368" s="187"/>
      <c r="J368" s="187"/>
      <c r="K368" s="91" t="s">
        <v>132</v>
      </c>
      <c r="L368" s="89"/>
      <c r="M368" s="60"/>
      <c r="N368" s="61"/>
      <c r="O368" s="61"/>
      <c r="P368" s="62"/>
      <c r="Q368" s="93"/>
      <c r="R368" s="94"/>
      <c r="S368" s="173"/>
      <c r="T368" s="94"/>
      <c r="U368" s="94" t="s">
        <v>121</v>
      </c>
      <c r="V368" s="63"/>
    </row>
    <row r="369" spans="2:22" ht="356.1">
      <c r="B369" s="57"/>
      <c r="C369" s="84" t="s">
        <v>1214</v>
      </c>
      <c r="D369" s="84" t="s">
        <v>1215</v>
      </c>
      <c r="E369" s="86" t="s">
        <v>1153</v>
      </c>
      <c r="F369" s="86" t="s">
        <v>1206</v>
      </c>
      <c r="G369" s="86" t="s">
        <v>1216</v>
      </c>
      <c r="H369" s="58" t="s">
        <v>146</v>
      </c>
      <c r="I369" s="187"/>
      <c r="J369" s="187"/>
      <c r="K369" s="91" t="s">
        <v>132</v>
      </c>
      <c r="L369" s="89"/>
      <c r="M369" s="60"/>
      <c r="N369" s="61"/>
      <c r="O369" s="61"/>
      <c r="P369" s="62"/>
      <c r="Q369" s="93"/>
      <c r="R369" s="94"/>
      <c r="S369" s="173"/>
      <c r="T369" s="94"/>
      <c r="U369" s="94" t="s">
        <v>121</v>
      </c>
      <c r="V369" s="63"/>
    </row>
    <row r="370" spans="2:22" ht="68.099999999999994">
      <c r="B370" s="57"/>
      <c r="C370" s="84" t="s">
        <v>1217</v>
      </c>
      <c r="D370" s="84" t="s">
        <v>1218</v>
      </c>
      <c r="E370" s="86" t="s">
        <v>1153</v>
      </c>
      <c r="F370" s="86" t="s">
        <v>1219</v>
      </c>
      <c r="G370" s="86" t="s">
        <v>1220</v>
      </c>
      <c r="H370" s="58" t="s">
        <v>146</v>
      </c>
      <c r="I370" s="187"/>
      <c r="J370" s="187"/>
      <c r="K370" s="91" t="s">
        <v>132</v>
      </c>
      <c r="L370" s="89"/>
      <c r="M370" s="60"/>
      <c r="N370" s="61"/>
      <c r="O370" s="61"/>
      <c r="P370" s="62"/>
      <c r="Q370" s="93"/>
      <c r="R370" s="94"/>
      <c r="S370" s="173"/>
      <c r="T370" s="94"/>
      <c r="U370" s="94" t="s">
        <v>121</v>
      </c>
      <c r="V370" s="63"/>
    </row>
    <row r="371" spans="2:22" ht="84.95">
      <c r="B371" s="57"/>
      <c r="C371" s="84" t="s">
        <v>1221</v>
      </c>
      <c r="D371" s="84" t="s">
        <v>1222</v>
      </c>
      <c r="E371" s="86" t="s">
        <v>1153</v>
      </c>
      <c r="F371" s="86" t="s">
        <v>1219</v>
      </c>
      <c r="G371" s="86" t="s">
        <v>1223</v>
      </c>
      <c r="H371" s="58" t="s">
        <v>146</v>
      </c>
      <c r="I371" s="187"/>
      <c r="J371" s="187"/>
      <c r="K371" s="91" t="s">
        <v>132</v>
      </c>
      <c r="L371" s="89"/>
      <c r="M371" s="60"/>
      <c r="N371" s="61"/>
      <c r="O371" s="61"/>
      <c r="P371" s="62"/>
      <c r="Q371" s="93"/>
      <c r="R371" s="94"/>
      <c r="S371" s="173"/>
      <c r="T371" s="94"/>
      <c r="U371" s="94" t="s">
        <v>121</v>
      </c>
      <c r="V371" s="63"/>
    </row>
    <row r="372" spans="2:22" ht="51">
      <c r="B372" s="57"/>
      <c r="C372" s="84" t="s">
        <v>1224</v>
      </c>
      <c r="D372" s="84" t="s">
        <v>1225</v>
      </c>
      <c r="E372" s="86" t="s">
        <v>1153</v>
      </c>
      <c r="F372" s="86" t="s">
        <v>1219</v>
      </c>
      <c r="G372" s="86" t="s">
        <v>1226</v>
      </c>
      <c r="H372" s="58" t="s">
        <v>146</v>
      </c>
      <c r="I372" s="187"/>
      <c r="J372" s="187"/>
      <c r="K372" s="91" t="s">
        <v>132</v>
      </c>
      <c r="L372" s="89"/>
      <c r="M372" s="60"/>
      <c r="N372" s="61"/>
      <c r="O372" s="61"/>
      <c r="P372" s="62"/>
      <c r="Q372" s="93"/>
      <c r="R372" s="94"/>
      <c r="S372" s="173"/>
      <c r="T372" s="94"/>
      <c r="U372" s="94" t="s">
        <v>121</v>
      </c>
      <c r="V372" s="63"/>
    </row>
    <row r="373" spans="2:22" ht="51">
      <c r="B373" s="57"/>
      <c r="C373" s="84" t="s">
        <v>1227</v>
      </c>
      <c r="D373" s="84" t="s">
        <v>1228</v>
      </c>
      <c r="E373" s="86" t="s">
        <v>1153</v>
      </c>
      <c r="F373" s="86" t="s">
        <v>1219</v>
      </c>
      <c r="G373" s="86" t="s">
        <v>1229</v>
      </c>
      <c r="H373" s="58" t="s">
        <v>146</v>
      </c>
      <c r="I373" s="187"/>
      <c r="J373" s="187"/>
      <c r="K373" s="91" t="s">
        <v>132</v>
      </c>
      <c r="L373" s="89"/>
      <c r="M373" s="60"/>
      <c r="N373" s="61"/>
      <c r="O373" s="61"/>
      <c r="P373" s="62"/>
      <c r="Q373" s="93"/>
      <c r="R373" s="94"/>
      <c r="S373" s="173"/>
      <c r="T373" s="94"/>
      <c r="U373" s="94" t="s">
        <v>121</v>
      </c>
      <c r="V373" s="63"/>
    </row>
    <row r="374" spans="2:22" ht="68.099999999999994">
      <c r="B374" s="57"/>
      <c r="C374" s="84" t="s">
        <v>1230</v>
      </c>
      <c r="D374" s="84" t="s">
        <v>1231</v>
      </c>
      <c r="E374" s="86" t="s">
        <v>1153</v>
      </c>
      <c r="F374" s="86" t="s">
        <v>1219</v>
      </c>
      <c r="G374" s="86" t="s">
        <v>1232</v>
      </c>
      <c r="H374" s="58" t="s">
        <v>146</v>
      </c>
      <c r="I374" s="187"/>
      <c r="J374" s="187"/>
      <c r="K374" s="91" t="s">
        <v>132</v>
      </c>
      <c r="L374" s="89"/>
      <c r="M374" s="60"/>
      <c r="N374" s="61"/>
      <c r="O374" s="61"/>
      <c r="P374" s="62"/>
      <c r="Q374" s="93"/>
      <c r="R374" s="94"/>
      <c r="S374" s="173"/>
      <c r="T374" s="94"/>
      <c r="U374" s="94" t="s">
        <v>121</v>
      </c>
      <c r="V374" s="63"/>
    </row>
    <row r="375" spans="2:22" ht="68.099999999999994">
      <c r="B375" s="57"/>
      <c r="C375" s="84" t="s">
        <v>1233</v>
      </c>
      <c r="D375" s="84" t="s">
        <v>1234</v>
      </c>
      <c r="E375" s="86" t="s">
        <v>1153</v>
      </c>
      <c r="F375" s="86" t="s">
        <v>1219</v>
      </c>
      <c r="G375" s="86" t="s">
        <v>1235</v>
      </c>
      <c r="H375" s="58" t="s">
        <v>146</v>
      </c>
      <c r="I375" s="187"/>
      <c r="J375" s="187"/>
      <c r="K375" s="91" t="s">
        <v>132</v>
      </c>
      <c r="L375" s="89"/>
      <c r="M375" s="60"/>
      <c r="N375" s="61"/>
      <c r="O375" s="61"/>
      <c r="P375" s="62"/>
      <c r="Q375" s="93"/>
      <c r="R375" s="94"/>
      <c r="S375" s="173"/>
      <c r="T375" s="94"/>
      <c r="U375" s="94" t="s">
        <v>121</v>
      </c>
      <c r="V375" s="63"/>
    </row>
    <row r="376" spans="2:22" ht="51">
      <c r="B376" s="57"/>
      <c r="C376" s="84" t="s">
        <v>1236</v>
      </c>
      <c r="D376" s="84" t="s">
        <v>1237</v>
      </c>
      <c r="E376" s="86" t="s">
        <v>1153</v>
      </c>
      <c r="F376" s="86" t="s">
        <v>1219</v>
      </c>
      <c r="G376" s="86" t="s">
        <v>1238</v>
      </c>
      <c r="H376" s="58" t="s">
        <v>146</v>
      </c>
      <c r="I376" s="187"/>
      <c r="J376" s="187"/>
      <c r="K376" s="91" t="s">
        <v>132</v>
      </c>
      <c r="L376" s="89"/>
      <c r="M376" s="60"/>
      <c r="N376" s="61"/>
      <c r="O376" s="61"/>
      <c r="P376" s="62"/>
      <c r="Q376" s="93"/>
      <c r="R376" s="94"/>
      <c r="S376" s="173"/>
      <c r="T376" s="94"/>
      <c r="U376" s="94" t="s">
        <v>121</v>
      </c>
      <c r="V376" s="63"/>
    </row>
    <row r="377" spans="2:22" ht="68.099999999999994">
      <c r="B377" s="57"/>
      <c r="C377" s="84" t="s">
        <v>1239</v>
      </c>
      <c r="D377" s="84" t="s">
        <v>1240</v>
      </c>
      <c r="E377" s="86" t="s">
        <v>1153</v>
      </c>
      <c r="F377" s="86" t="s">
        <v>1219</v>
      </c>
      <c r="G377" s="86" t="s">
        <v>1241</v>
      </c>
      <c r="H377" s="58" t="s">
        <v>146</v>
      </c>
      <c r="I377" s="187"/>
      <c r="J377" s="187"/>
      <c r="K377" s="91" t="s">
        <v>132</v>
      </c>
      <c r="L377" s="89"/>
      <c r="M377" s="60"/>
      <c r="N377" s="61"/>
      <c r="O377" s="61"/>
      <c r="P377" s="62"/>
      <c r="Q377" s="93"/>
      <c r="R377" s="94"/>
      <c r="S377" s="173"/>
      <c r="T377" s="94"/>
      <c r="U377" s="94" t="s">
        <v>121</v>
      </c>
      <c r="V377" s="63"/>
    </row>
    <row r="378" spans="2:22" ht="84.95">
      <c r="B378" s="57"/>
      <c r="C378" s="84" t="s">
        <v>1242</v>
      </c>
      <c r="D378" s="84" t="s">
        <v>1243</v>
      </c>
      <c r="E378" s="86" t="s">
        <v>1153</v>
      </c>
      <c r="F378" s="86" t="s">
        <v>1219</v>
      </c>
      <c r="G378" s="86" t="s">
        <v>1244</v>
      </c>
      <c r="H378" s="58" t="s">
        <v>146</v>
      </c>
      <c r="I378" s="187"/>
      <c r="J378" s="187"/>
      <c r="K378" s="91" t="s">
        <v>132</v>
      </c>
      <c r="L378" s="89"/>
      <c r="M378" s="60"/>
      <c r="N378" s="61"/>
      <c r="O378" s="61"/>
      <c r="P378" s="62"/>
      <c r="Q378" s="93"/>
      <c r="R378" s="94"/>
      <c r="S378" s="173"/>
      <c r="T378" s="94"/>
      <c r="U378" s="94" t="s">
        <v>121</v>
      </c>
      <c r="V378" s="63"/>
    </row>
    <row r="379" spans="2:22" ht="68.099999999999994">
      <c r="B379" s="57"/>
      <c r="C379" s="84" t="s">
        <v>1245</v>
      </c>
      <c r="D379" s="84" t="s">
        <v>1246</v>
      </c>
      <c r="E379" s="86" t="s">
        <v>1153</v>
      </c>
      <c r="F379" s="86" t="s">
        <v>1219</v>
      </c>
      <c r="G379" s="86" t="s">
        <v>1247</v>
      </c>
      <c r="H379" s="58" t="s">
        <v>146</v>
      </c>
      <c r="I379" s="187"/>
      <c r="J379" s="187"/>
      <c r="K379" s="91" t="s">
        <v>132</v>
      </c>
      <c r="L379" s="89"/>
      <c r="M379" s="60"/>
      <c r="N379" s="61"/>
      <c r="O379" s="61"/>
      <c r="P379" s="62"/>
      <c r="Q379" s="93"/>
      <c r="R379" s="94"/>
      <c r="S379" s="173"/>
      <c r="T379" s="94"/>
      <c r="U379" s="94" t="s">
        <v>121</v>
      </c>
      <c r="V379" s="63"/>
    </row>
    <row r="380" spans="2:22" ht="102">
      <c r="B380" s="57"/>
      <c r="C380" s="84" t="s">
        <v>1248</v>
      </c>
      <c r="D380" s="84" t="s">
        <v>1249</v>
      </c>
      <c r="E380" s="86" t="s">
        <v>1153</v>
      </c>
      <c r="F380" s="86" t="s">
        <v>1219</v>
      </c>
      <c r="G380" s="86" t="s">
        <v>1250</v>
      </c>
      <c r="H380" s="58" t="s">
        <v>146</v>
      </c>
      <c r="I380" s="187"/>
      <c r="J380" s="187"/>
      <c r="K380" s="91" t="s">
        <v>132</v>
      </c>
      <c r="L380" s="89"/>
      <c r="M380" s="60"/>
      <c r="N380" s="61"/>
      <c r="O380" s="61"/>
      <c r="P380" s="62"/>
      <c r="Q380" s="93"/>
      <c r="R380" s="94"/>
      <c r="S380" s="173"/>
      <c r="T380" s="94"/>
      <c r="U380" s="94" t="s">
        <v>121</v>
      </c>
      <c r="V380" s="63"/>
    </row>
    <row r="381" spans="2:22" ht="102">
      <c r="B381" s="57"/>
      <c r="C381" s="84" t="s">
        <v>1251</v>
      </c>
      <c r="D381" s="84" t="s">
        <v>1252</v>
      </c>
      <c r="E381" s="86" t="s">
        <v>1153</v>
      </c>
      <c r="F381" s="86" t="s">
        <v>1219</v>
      </c>
      <c r="G381" s="86" t="s">
        <v>1253</v>
      </c>
      <c r="H381" s="58" t="s">
        <v>146</v>
      </c>
      <c r="I381" s="187"/>
      <c r="J381" s="187"/>
      <c r="K381" s="91" t="s">
        <v>132</v>
      </c>
      <c r="L381" s="89"/>
      <c r="M381" s="60"/>
      <c r="N381" s="61"/>
      <c r="O381" s="61"/>
      <c r="P381" s="62"/>
      <c r="Q381" s="93"/>
      <c r="R381" s="94"/>
      <c r="S381" s="173"/>
      <c r="T381" s="94"/>
      <c r="U381" s="94" t="s">
        <v>121</v>
      </c>
      <c r="V381" s="63"/>
    </row>
    <row r="382" spans="2:22" ht="51">
      <c r="B382" s="57"/>
      <c r="C382" s="84" t="s">
        <v>1254</v>
      </c>
      <c r="D382" s="84" t="s">
        <v>1255</v>
      </c>
      <c r="E382" s="86" t="s">
        <v>1153</v>
      </c>
      <c r="F382" s="86" t="s">
        <v>1219</v>
      </c>
      <c r="G382" s="86" t="s">
        <v>1256</v>
      </c>
      <c r="H382" s="58" t="s">
        <v>146</v>
      </c>
      <c r="I382" s="187"/>
      <c r="J382" s="187"/>
      <c r="K382" s="91" t="s">
        <v>132</v>
      </c>
      <c r="L382" s="89"/>
      <c r="M382" s="60"/>
      <c r="N382" s="61"/>
      <c r="O382" s="61"/>
      <c r="P382" s="62"/>
      <c r="Q382" s="93"/>
      <c r="R382" s="94"/>
      <c r="S382" s="173"/>
      <c r="T382" s="94"/>
      <c r="U382" s="94" t="s">
        <v>121</v>
      </c>
      <c r="V382" s="63"/>
    </row>
    <row r="383" spans="2:22" ht="68.099999999999994">
      <c r="B383" s="57"/>
      <c r="C383" s="84" t="s">
        <v>1257</v>
      </c>
      <c r="D383" s="84" t="s">
        <v>1258</v>
      </c>
      <c r="E383" s="86" t="s">
        <v>1153</v>
      </c>
      <c r="F383" s="86" t="s">
        <v>1219</v>
      </c>
      <c r="G383" s="86" t="s">
        <v>1259</v>
      </c>
      <c r="H383" s="58" t="s">
        <v>146</v>
      </c>
      <c r="I383" s="187"/>
      <c r="J383" s="187"/>
      <c r="K383" s="91" t="s">
        <v>132</v>
      </c>
      <c r="L383" s="89"/>
      <c r="M383" s="60"/>
      <c r="N383" s="61"/>
      <c r="O383" s="61"/>
      <c r="P383" s="62"/>
      <c r="Q383" s="93"/>
      <c r="R383" s="94"/>
      <c r="S383" s="173"/>
      <c r="T383" s="94"/>
      <c r="U383" s="94" t="s">
        <v>121</v>
      </c>
      <c r="V383" s="63"/>
    </row>
    <row r="384" spans="2:22" ht="51">
      <c r="B384" s="57"/>
      <c r="C384" s="84" t="s">
        <v>1260</v>
      </c>
      <c r="D384" s="84" t="s">
        <v>1261</v>
      </c>
      <c r="E384" s="86" t="s">
        <v>1153</v>
      </c>
      <c r="F384" s="86" t="s">
        <v>1219</v>
      </c>
      <c r="G384" s="86" t="s">
        <v>1262</v>
      </c>
      <c r="H384" s="58" t="s">
        <v>146</v>
      </c>
      <c r="I384" s="187"/>
      <c r="J384" s="187"/>
      <c r="K384" s="91" t="s">
        <v>132</v>
      </c>
      <c r="L384" s="89"/>
      <c r="M384" s="60"/>
      <c r="N384" s="61"/>
      <c r="O384" s="61"/>
      <c r="P384" s="62"/>
      <c r="Q384" s="93"/>
      <c r="R384" s="94"/>
      <c r="S384" s="173"/>
      <c r="T384" s="94"/>
      <c r="U384" s="94" t="s">
        <v>121</v>
      </c>
      <c r="V384" s="63"/>
    </row>
    <row r="385" spans="2:22" ht="51">
      <c r="B385" s="57"/>
      <c r="C385" s="84" t="s">
        <v>1263</v>
      </c>
      <c r="D385" s="84" t="s">
        <v>1264</v>
      </c>
      <c r="E385" s="86" t="s">
        <v>1153</v>
      </c>
      <c r="F385" s="86" t="s">
        <v>1219</v>
      </c>
      <c r="G385" s="86" t="s">
        <v>1265</v>
      </c>
      <c r="H385" s="58" t="s">
        <v>146</v>
      </c>
      <c r="I385" s="187"/>
      <c r="J385" s="187"/>
      <c r="K385" s="91" t="s">
        <v>132</v>
      </c>
      <c r="L385" s="89"/>
      <c r="M385" s="60"/>
      <c r="N385" s="61"/>
      <c r="O385" s="61"/>
      <c r="P385" s="62"/>
      <c r="Q385" s="93"/>
      <c r="R385" s="94"/>
      <c r="S385" s="173"/>
      <c r="T385" s="94"/>
      <c r="U385" s="94" t="s">
        <v>121</v>
      </c>
      <c r="V385" s="63"/>
    </row>
    <row r="386" spans="2:22" ht="84.95">
      <c r="B386" s="57"/>
      <c r="C386" s="84" t="s">
        <v>1266</v>
      </c>
      <c r="D386" s="84" t="s">
        <v>1267</v>
      </c>
      <c r="E386" s="86" t="s">
        <v>1153</v>
      </c>
      <c r="F386" s="86" t="s">
        <v>1219</v>
      </c>
      <c r="G386" s="86" t="s">
        <v>1268</v>
      </c>
      <c r="H386" s="58" t="s">
        <v>146</v>
      </c>
      <c r="I386" s="187"/>
      <c r="J386" s="187"/>
      <c r="K386" s="91" t="s">
        <v>132</v>
      </c>
      <c r="L386" s="89"/>
      <c r="M386" s="60"/>
      <c r="N386" s="61"/>
      <c r="O386" s="61"/>
      <c r="P386" s="62"/>
      <c r="Q386" s="93"/>
      <c r="R386" s="94"/>
      <c r="S386" s="173"/>
      <c r="T386" s="94"/>
      <c r="U386" s="94" t="s">
        <v>121</v>
      </c>
      <c r="V386" s="63"/>
    </row>
    <row r="387" spans="2:22" ht="84.95">
      <c r="B387" s="57"/>
      <c r="C387" s="84" t="s">
        <v>1269</v>
      </c>
      <c r="D387" s="84" t="s">
        <v>1270</v>
      </c>
      <c r="E387" s="86" t="s">
        <v>1153</v>
      </c>
      <c r="F387" s="86" t="s">
        <v>1219</v>
      </c>
      <c r="G387" s="86" t="s">
        <v>1271</v>
      </c>
      <c r="H387" s="58" t="s">
        <v>146</v>
      </c>
      <c r="I387" s="187"/>
      <c r="J387" s="187"/>
      <c r="K387" s="91" t="s">
        <v>132</v>
      </c>
      <c r="L387" s="89"/>
      <c r="M387" s="60"/>
      <c r="N387" s="61"/>
      <c r="O387" s="61"/>
      <c r="P387" s="62"/>
      <c r="Q387" s="93"/>
      <c r="R387" s="94"/>
      <c r="S387" s="173"/>
      <c r="T387" s="94"/>
      <c r="U387" s="94" t="s">
        <v>121</v>
      </c>
      <c r="V387" s="63"/>
    </row>
    <row r="388" spans="2:22" ht="84.95">
      <c r="B388" s="57"/>
      <c r="C388" s="84" t="s">
        <v>1272</v>
      </c>
      <c r="D388" s="84" t="s">
        <v>1273</v>
      </c>
      <c r="E388" s="86" t="s">
        <v>1153</v>
      </c>
      <c r="F388" s="86" t="s">
        <v>1219</v>
      </c>
      <c r="G388" s="86" t="s">
        <v>1274</v>
      </c>
      <c r="H388" s="58" t="s">
        <v>146</v>
      </c>
      <c r="I388" s="187"/>
      <c r="J388" s="187"/>
      <c r="K388" s="91" t="s">
        <v>132</v>
      </c>
      <c r="L388" s="89"/>
      <c r="M388" s="60"/>
      <c r="N388" s="61"/>
      <c r="O388" s="61"/>
      <c r="P388" s="62"/>
      <c r="Q388" s="93"/>
      <c r="R388" s="94"/>
      <c r="S388" s="173"/>
      <c r="T388" s="94"/>
      <c r="U388" s="94" t="s">
        <v>121</v>
      </c>
      <c r="V388" s="63"/>
    </row>
    <row r="389" spans="2:22" ht="102">
      <c r="B389" s="57"/>
      <c r="C389" s="84" t="s">
        <v>1275</v>
      </c>
      <c r="D389" s="84" t="s">
        <v>1276</v>
      </c>
      <c r="E389" s="86" t="s">
        <v>1153</v>
      </c>
      <c r="F389" s="86" t="s">
        <v>1219</v>
      </c>
      <c r="G389" s="86" t="s">
        <v>1277</v>
      </c>
      <c r="H389" s="58" t="s">
        <v>146</v>
      </c>
      <c r="I389" s="187"/>
      <c r="J389" s="187"/>
      <c r="K389" s="91" t="s">
        <v>132</v>
      </c>
      <c r="L389" s="89"/>
      <c r="M389" s="60"/>
      <c r="N389" s="61"/>
      <c r="O389" s="61"/>
      <c r="P389" s="62"/>
      <c r="Q389" s="93"/>
      <c r="R389" s="94"/>
      <c r="S389" s="173"/>
      <c r="T389" s="94"/>
      <c r="U389" s="94" t="s">
        <v>121</v>
      </c>
      <c r="V389" s="63"/>
    </row>
    <row r="390" spans="2:22" ht="68.099999999999994">
      <c r="B390" s="57"/>
      <c r="C390" s="84" t="s">
        <v>1278</v>
      </c>
      <c r="D390" s="84" t="s">
        <v>1279</v>
      </c>
      <c r="E390" s="86" t="s">
        <v>1153</v>
      </c>
      <c r="F390" s="86" t="s">
        <v>1219</v>
      </c>
      <c r="G390" s="86" t="s">
        <v>1280</v>
      </c>
      <c r="H390" s="58" t="s">
        <v>146</v>
      </c>
      <c r="I390" s="187"/>
      <c r="J390" s="187"/>
      <c r="K390" s="91" t="s">
        <v>132</v>
      </c>
      <c r="L390" s="89"/>
      <c r="M390" s="60"/>
      <c r="N390" s="61"/>
      <c r="O390" s="61"/>
      <c r="P390" s="62"/>
      <c r="Q390" s="93"/>
      <c r="R390" s="94"/>
      <c r="S390" s="173"/>
      <c r="T390" s="94"/>
      <c r="U390" s="94" t="s">
        <v>121</v>
      </c>
      <c r="V390" s="63"/>
    </row>
    <row r="391" spans="2:22" ht="135.94999999999999">
      <c r="B391" s="57"/>
      <c r="C391" s="84" t="s">
        <v>1281</v>
      </c>
      <c r="D391" s="84" t="s">
        <v>1282</v>
      </c>
      <c r="E391" s="86" t="s">
        <v>1153</v>
      </c>
      <c r="F391" s="86" t="s">
        <v>1219</v>
      </c>
      <c r="G391" s="86" t="s">
        <v>1283</v>
      </c>
      <c r="H391" s="58" t="s">
        <v>146</v>
      </c>
      <c r="I391" s="187"/>
      <c r="J391" s="187"/>
      <c r="K391" s="91" t="s">
        <v>132</v>
      </c>
      <c r="L391" s="89"/>
      <c r="M391" s="60"/>
      <c r="N391" s="61"/>
      <c r="O391" s="61"/>
      <c r="P391" s="62"/>
      <c r="Q391" s="93"/>
      <c r="R391" s="94"/>
      <c r="S391" s="173"/>
      <c r="T391" s="94"/>
      <c r="U391" s="94" t="s">
        <v>121</v>
      </c>
      <c r="V391" s="63"/>
    </row>
    <row r="392" spans="2:22" ht="68.099999999999994">
      <c r="B392" s="57"/>
      <c r="C392" s="84" t="s">
        <v>1284</v>
      </c>
      <c r="D392" s="84" t="s">
        <v>1285</v>
      </c>
      <c r="E392" s="86" t="s">
        <v>1153</v>
      </c>
      <c r="F392" s="86" t="s">
        <v>1219</v>
      </c>
      <c r="G392" s="86" t="s">
        <v>1286</v>
      </c>
      <c r="H392" s="58" t="s">
        <v>146</v>
      </c>
      <c r="I392" s="187"/>
      <c r="J392" s="187"/>
      <c r="K392" s="91" t="s">
        <v>132</v>
      </c>
      <c r="L392" s="59"/>
      <c r="M392" s="60"/>
      <c r="N392" s="61"/>
      <c r="O392" s="61"/>
      <c r="P392" s="62"/>
      <c r="Q392" s="93"/>
      <c r="R392" s="94"/>
      <c r="S392" s="173"/>
      <c r="T392" s="94"/>
      <c r="U392" s="94" t="s">
        <v>121</v>
      </c>
      <c r="V392" s="63"/>
    </row>
    <row r="393" spans="2:22" ht="51">
      <c r="B393" s="57"/>
      <c r="C393" s="84" t="s">
        <v>1287</v>
      </c>
      <c r="D393" s="84" t="s">
        <v>1288</v>
      </c>
      <c r="E393" s="86" t="s">
        <v>1153</v>
      </c>
      <c r="F393" s="86" t="s">
        <v>1219</v>
      </c>
      <c r="G393" s="86" t="s">
        <v>1289</v>
      </c>
      <c r="H393" s="58" t="s">
        <v>146</v>
      </c>
      <c r="I393" s="187"/>
      <c r="J393" s="187"/>
      <c r="K393" s="91" t="s">
        <v>132</v>
      </c>
      <c r="L393" s="59"/>
      <c r="M393" s="60"/>
      <c r="N393" s="61"/>
      <c r="O393" s="61"/>
      <c r="P393" s="62"/>
      <c r="Q393" s="93"/>
      <c r="R393" s="94"/>
      <c r="S393" s="173"/>
      <c r="T393" s="94"/>
      <c r="U393" s="94" t="s">
        <v>121</v>
      </c>
      <c r="V393" s="63"/>
    </row>
    <row r="394" spans="2:22" ht="68.099999999999994">
      <c r="B394" s="57"/>
      <c r="C394" s="84" t="s">
        <v>1290</v>
      </c>
      <c r="D394" s="84" t="s">
        <v>1291</v>
      </c>
      <c r="E394" s="86" t="s">
        <v>1153</v>
      </c>
      <c r="F394" s="86" t="s">
        <v>1219</v>
      </c>
      <c r="G394" s="86" t="s">
        <v>1292</v>
      </c>
      <c r="H394" s="58" t="s">
        <v>146</v>
      </c>
      <c r="I394" s="187"/>
      <c r="J394" s="187"/>
      <c r="K394" s="91" t="s">
        <v>132</v>
      </c>
      <c r="L394" s="59"/>
      <c r="M394" s="60"/>
      <c r="N394" s="61"/>
      <c r="O394" s="61"/>
      <c r="P394" s="62"/>
      <c r="Q394" s="93"/>
      <c r="R394" s="94"/>
      <c r="S394" s="173"/>
      <c r="T394" s="94"/>
      <c r="U394" s="94" t="s">
        <v>121</v>
      </c>
      <c r="V394" s="63"/>
    </row>
    <row r="395" spans="2:22" ht="51">
      <c r="B395" s="57"/>
      <c r="C395" s="84" t="s">
        <v>1293</v>
      </c>
      <c r="D395" s="84" t="s">
        <v>1294</v>
      </c>
      <c r="E395" s="86" t="s">
        <v>1153</v>
      </c>
      <c r="F395" s="86" t="s">
        <v>1219</v>
      </c>
      <c r="G395" s="86" t="s">
        <v>1295</v>
      </c>
      <c r="H395" s="58" t="s">
        <v>146</v>
      </c>
      <c r="I395" s="187"/>
      <c r="J395" s="187"/>
      <c r="K395" s="91" t="s">
        <v>132</v>
      </c>
      <c r="L395" s="59"/>
      <c r="M395" s="60"/>
      <c r="N395" s="61"/>
      <c r="O395" s="61"/>
      <c r="P395" s="62"/>
      <c r="Q395" s="93"/>
      <c r="R395" s="94"/>
      <c r="S395" s="173"/>
      <c r="T395" s="94"/>
      <c r="U395" s="94" t="s">
        <v>121</v>
      </c>
      <c r="V395" s="63"/>
    </row>
    <row r="396" spans="2:22" ht="51">
      <c r="B396" s="57"/>
      <c r="C396" s="84" t="s">
        <v>1296</v>
      </c>
      <c r="D396" s="84" t="s">
        <v>1297</v>
      </c>
      <c r="E396" s="86" t="s">
        <v>1153</v>
      </c>
      <c r="F396" s="86" t="s">
        <v>1219</v>
      </c>
      <c r="G396" s="86" t="s">
        <v>1298</v>
      </c>
      <c r="H396" s="58" t="s">
        <v>146</v>
      </c>
      <c r="I396" s="187"/>
      <c r="J396" s="187"/>
      <c r="K396" s="91" t="s">
        <v>132</v>
      </c>
      <c r="L396" s="59"/>
      <c r="M396" s="60"/>
      <c r="N396" s="61"/>
      <c r="O396" s="61"/>
      <c r="P396" s="62"/>
      <c r="Q396" s="93"/>
      <c r="R396" s="94"/>
      <c r="S396" s="173"/>
      <c r="T396" s="94"/>
      <c r="U396" s="94" t="s">
        <v>121</v>
      </c>
      <c r="V396" s="63"/>
    </row>
    <row r="397" spans="2:22" ht="68.099999999999994">
      <c r="B397" s="57"/>
      <c r="C397" s="84" t="s">
        <v>1299</v>
      </c>
      <c r="D397" s="84" t="s">
        <v>1300</v>
      </c>
      <c r="E397" s="86" t="s">
        <v>1153</v>
      </c>
      <c r="F397" s="86" t="s">
        <v>1219</v>
      </c>
      <c r="G397" s="86" t="s">
        <v>1301</v>
      </c>
      <c r="H397" s="58" t="s">
        <v>146</v>
      </c>
      <c r="I397" s="187"/>
      <c r="J397" s="187"/>
      <c r="K397" s="91" t="s">
        <v>132</v>
      </c>
      <c r="L397" s="59"/>
      <c r="M397" s="60"/>
      <c r="N397" s="61"/>
      <c r="O397" s="61"/>
      <c r="P397" s="62"/>
      <c r="Q397" s="93"/>
      <c r="R397" s="94"/>
      <c r="S397" s="173"/>
      <c r="T397" s="94"/>
      <c r="U397" s="94" t="s">
        <v>121</v>
      </c>
      <c r="V397" s="63"/>
    </row>
    <row r="398" spans="2:22" ht="51">
      <c r="B398" s="57"/>
      <c r="C398" s="84" t="s">
        <v>1302</v>
      </c>
      <c r="D398" s="84" t="s">
        <v>1303</v>
      </c>
      <c r="E398" s="86" t="s">
        <v>1153</v>
      </c>
      <c r="F398" s="86" t="s">
        <v>1219</v>
      </c>
      <c r="G398" s="86" t="s">
        <v>1304</v>
      </c>
      <c r="H398" s="58" t="s">
        <v>146</v>
      </c>
      <c r="I398" s="187"/>
      <c r="J398" s="187"/>
      <c r="K398" s="91" t="s">
        <v>132</v>
      </c>
      <c r="L398" s="59"/>
      <c r="M398" s="60"/>
      <c r="N398" s="61"/>
      <c r="O398" s="61"/>
      <c r="P398" s="62"/>
      <c r="Q398" s="93"/>
      <c r="R398" s="94"/>
      <c r="S398" s="173"/>
      <c r="T398" s="94"/>
      <c r="U398" s="94" t="s">
        <v>121</v>
      </c>
      <c r="V398" s="63"/>
    </row>
    <row r="399" spans="2:22" ht="135.94999999999999">
      <c r="B399" s="57"/>
      <c r="C399" s="84" t="s">
        <v>1305</v>
      </c>
      <c r="D399" s="84" t="s">
        <v>1306</v>
      </c>
      <c r="E399" s="86" t="s">
        <v>1153</v>
      </c>
      <c r="F399" s="86" t="s">
        <v>1307</v>
      </c>
      <c r="G399" s="86" t="s">
        <v>1308</v>
      </c>
      <c r="H399" s="58" t="s">
        <v>146</v>
      </c>
      <c r="I399" s="187"/>
      <c r="J399" s="187"/>
      <c r="K399" s="91" t="s">
        <v>132</v>
      </c>
      <c r="L399" s="59"/>
      <c r="M399" s="60"/>
      <c r="N399" s="61"/>
      <c r="O399" s="61"/>
      <c r="P399" s="62"/>
      <c r="Q399" s="93"/>
      <c r="R399" s="94"/>
      <c r="S399" s="173"/>
      <c r="T399" s="94"/>
      <c r="U399" s="94" t="s">
        <v>121</v>
      </c>
      <c r="V399" s="63"/>
    </row>
    <row r="400" spans="2:22" ht="255">
      <c r="B400" s="57"/>
      <c r="C400" s="84" t="s">
        <v>1309</v>
      </c>
      <c r="D400" s="84" t="s">
        <v>1310</v>
      </c>
      <c r="E400" s="86" t="s">
        <v>1153</v>
      </c>
      <c r="F400" s="86" t="s">
        <v>1311</v>
      </c>
      <c r="G400" s="86" t="s">
        <v>1312</v>
      </c>
      <c r="H400" s="58" t="s">
        <v>146</v>
      </c>
      <c r="I400" s="187"/>
      <c r="J400" s="187"/>
      <c r="K400" s="91" t="s">
        <v>132</v>
      </c>
      <c r="L400" s="59"/>
      <c r="M400" s="60"/>
      <c r="N400" s="61"/>
      <c r="O400" s="61"/>
      <c r="P400" s="62"/>
      <c r="Q400" s="93"/>
      <c r="R400" s="94"/>
      <c r="S400" s="173"/>
      <c r="T400" s="94"/>
      <c r="U400" s="94" t="s">
        <v>121</v>
      </c>
      <c r="V400" s="63"/>
    </row>
    <row r="401" spans="2:22" ht="59.1">
      <c r="B401" s="57"/>
      <c r="C401" s="84" t="s">
        <v>1313</v>
      </c>
      <c r="D401" s="84" t="s">
        <v>1314</v>
      </c>
      <c r="E401" s="86" t="s">
        <v>1153</v>
      </c>
      <c r="F401" s="86" t="s">
        <v>1311</v>
      </c>
      <c r="G401" s="86" t="s">
        <v>1315</v>
      </c>
      <c r="H401" s="58" t="s">
        <v>146</v>
      </c>
      <c r="I401" s="187"/>
      <c r="J401" s="187"/>
      <c r="K401" s="91" t="s">
        <v>132</v>
      </c>
      <c r="L401" s="59"/>
      <c r="M401" s="60"/>
      <c r="N401" s="61"/>
      <c r="O401" s="61"/>
      <c r="P401" s="62"/>
      <c r="Q401" s="93"/>
      <c r="R401" s="94"/>
      <c r="S401" s="173"/>
      <c r="T401" s="94"/>
      <c r="U401" s="94" t="s">
        <v>121</v>
      </c>
      <c r="V401" s="63"/>
    </row>
    <row r="402" spans="2:22" ht="84.95">
      <c r="B402" s="57"/>
      <c r="C402" s="84" t="s">
        <v>1316</v>
      </c>
      <c r="D402" s="84" t="s">
        <v>1317</v>
      </c>
      <c r="E402" s="86" t="s">
        <v>1153</v>
      </c>
      <c r="F402" s="86" t="s">
        <v>1311</v>
      </c>
      <c r="G402" s="86" t="s">
        <v>1318</v>
      </c>
      <c r="H402" s="58" t="s">
        <v>146</v>
      </c>
      <c r="I402" s="187"/>
      <c r="J402" s="187"/>
      <c r="K402" s="91" t="s">
        <v>132</v>
      </c>
      <c r="L402" s="59"/>
      <c r="M402" s="60"/>
      <c r="N402" s="61"/>
      <c r="O402" s="61"/>
      <c r="P402" s="62"/>
      <c r="Q402" s="93"/>
      <c r="R402" s="94"/>
      <c r="S402" s="173"/>
      <c r="T402" s="94"/>
      <c r="U402" s="94" t="s">
        <v>121</v>
      </c>
      <c r="V402" s="63"/>
    </row>
    <row r="403" spans="2:22" ht="51">
      <c r="B403" s="57"/>
      <c r="C403" s="84" t="s">
        <v>1319</v>
      </c>
      <c r="D403" s="84" t="s">
        <v>1320</v>
      </c>
      <c r="E403" s="86" t="s">
        <v>1153</v>
      </c>
      <c r="F403" s="86" t="s">
        <v>1311</v>
      </c>
      <c r="G403" s="86" t="s">
        <v>1321</v>
      </c>
      <c r="H403" s="58" t="s">
        <v>146</v>
      </c>
      <c r="I403" s="187"/>
      <c r="J403" s="187"/>
      <c r="K403" s="91" t="s">
        <v>132</v>
      </c>
      <c r="L403" s="59"/>
      <c r="M403" s="60"/>
      <c r="N403" s="61"/>
      <c r="O403" s="61"/>
      <c r="P403" s="62"/>
      <c r="Q403" s="93"/>
      <c r="R403" s="94"/>
      <c r="S403" s="173"/>
      <c r="T403" s="94"/>
      <c r="U403" s="94" t="s">
        <v>121</v>
      </c>
      <c r="V403" s="63"/>
    </row>
    <row r="404" spans="2:22" ht="51">
      <c r="B404" s="57"/>
      <c r="C404" s="84" t="s">
        <v>1322</v>
      </c>
      <c r="D404" s="84" t="s">
        <v>1323</v>
      </c>
      <c r="E404" s="86" t="s">
        <v>1153</v>
      </c>
      <c r="F404" s="86" t="s">
        <v>1311</v>
      </c>
      <c r="G404" s="86" t="s">
        <v>1324</v>
      </c>
      <c r="H404" s="58" t="s">
        <v>146</v>
      </c>
      <c r="I404" s="187"/>
      <c r="J404" s="187"/>
      <c r="K404" s="91" t="s">
        <v>132</v>
      </c>
      <c r="L404" s="59"/>
      <c r="M404" s="60"/>
      <c r="N404" s="61"/>
      <c r="O404" s="61"/>
      <c r="P404" s="62"/>
      <c r="Q404" s="93"/>
      <c r="R404" s="94"/>
      <c r="S404" s="173"/>
      <c r="T404" s="94"/>
      <c r="U404" s="94" t="s">
        <v>121</v>
      </c>
      <c r="V404" s="63"/>
    </row>
    <row r="405" spans="2:22" ht="51">
      <c r="B405" s="57"/>
      <c r="C405" s="84" t="s">
        <v>1325</v>
      </c>
      <c r="D405" s="84" t="s">
        <v>1326</v>
      </c>
      <c r="E405" s="86" t="s">
        <v>1153</v>
      </c>
      <c r="F405" s="86" t="s">
        <v>1311</v>
      </c>
      <c r="G405" s="86" t="s">
        <v>1327</v>
      </c>
      <c r="H405" s="58" t="s">
        <v>146</v>
      </c>
      <c r="I405" s="187"/>
      <c r="J405" s="187"/>
      <c r="K405" s="91" t="s">
        <v>132</v>
      </c>
      <c r="L405" s="59"/>
      <c r="M405" s="60"/>
      <c r="N405" s="61"/>
      <c r="O405" s="61"/>
      <c r="P405" s="62"/>
      <c r="Q405" s="93"/>
      <c r="R405" s="94"/>
      <c r="S405" s="173"/>
      <c r="T405" s="94"/>
      <c r="U405" s="94" t="s">
        <v>121</v>
      </c>
      <c r="V405" s="63"/>
    </row>
    <row r="406" spans="2:22" ht="51">
      <c r="B406" s="57"/>
      <c r="C406" s="84" t="s">
        <v>1328</v>
      </c>
      <c r="D406" s="84" t="s">
        <v>1329</v>
      </c>
      <c r="E406" s="86" t="s">
        <v>1153</v>
      </c>
      <c r="F406" s="86" t="s">
        <v>1311</v>
      </c>
      <c r="G406" s="86" t="s">
        <v>1330</v>
      </c>
      <c r="H406" s="58" t="s">
        <v>146</v>
      </c>
      <c r="I406" s="187"/>
      <c r="J406" s="187"/>
      <c r="K406" s="91" t="s">
        <v>132</v>
      </c>
      <c r="L406" s="59"/>
      <c r="M406" s="60"/>
      <c r="N406" s="61"/>
      <c r="O406" s="61"/>
      <c r="P406" s="62"/>
      <c r="Q406" s="93"/>
      <c r="R406" s="94"/>
      <c r="S406" s="173"/>
      <c r="T406" s="94"/>
      <c r="U406" s="94" t="s">
        <v>121</v>
      </c>
      <c r="V406" s="63"/>
    </row>
    <row r="407" spans="2:22" ht="68.099999999999994">
      <c r="B407" s="57"/>
      <c r="C407" s="84" t="s">
        <v>1331</v>
      </c>
      <c r="D407" s="84" t="s">
        <v>1332</v>
      </c>
      <c r="E407" s="86" t="s">
        <v>1153</v>
      </c>
      <c r="F407" s="86" t="s">
        <v>1311</v>
      </c>
      <c r="G407" s="86" t="s">
        <v>1333</v>
      </c>
      <c r="H407" s="58" t="s">
        <v>146</v>
      </c>
      <c r="I407" s="187"/>
      <c r="J407" s="187"/>
      <c r="K407" s="91" t="s">
        <v>132</v>
      </c>
      <c r="L407" s="59"/>
      <c r="M407" s="60"/>
      <c r="N407" s="61"/>
      <c r="O407" s="61"/>
      <c r="P407" s="62"/>
      <c r="Q407" s="93"/>
      <c r="R407" s="94"/>
      <c r="S407" s="173"/>
      <c r="T407" s="94"/>
      <c r="U407" s="94" t="s">
        <v>121</v>
      </c>
      <c r="V407" s="63"/>
    </row>
    <row r="408" spans="2:22" ht="33.950000000000003">
      <c r="B408" s="57"/>
      <c r="C408" s="84" t="s">
        <v>1334</v>
      </c>
      <c r="D408" s="84" t="s">
        <v>1335</v>
      </c>
      <c r="E408" s="86" t="s">
        <v>1153</v>
      </c>
      <c r="F408" s="86" t="s">
        <v>1311</v>
      </c>
      <c r="G408" s="86" t="s">
        <v>1336</v>
      </c>
      <c r="H408" s="58" t="s">
        <v>146</v>
      </c>
      <c r="I408" s="187"/>
      <c r="J408" s="187"/>
      <c r="K408" s="91" t="s">
        <v>132</v>
      </c>
      <c r="L408" s="59"/>
      <c r="M408" s="60"/>
      <c r="N408" s="61"/>
      <c r="O408" s="61"/>
      <c r="P408" s="62"/>
      <c r="Q408" s="93"/>
      <c r="R408" s="94"/>
      <c r="S408" s="173"/>
      <c r="T408" s="94"/>
      <c r="U408" s="94" t="s">
        <v>121</v>
      </c>
      <c r="V408" s="63"/>
    </row>
    <row r="409" spans="2:22" ht="33.950000000000003">
      <c r="B409" s="57"/>
      <c r="C409" s="84" t="s">
        <v>1337</v>
      </c>
      <c r="D409" s="84" t="s">
        <v>1338</v>
      </c>
      <c r="E409" s="86" t="s">
        <v>1153</v>
      </c>
      <c r="F409" s="86" t="s">
        <v>1311</v>
      </c>
      <c r="G409" s="86" t="s">
        <v>1339</v>
      </c>
      <c r="H409" s="58" t="s">
        <v>146</v>
      </c>
      <c r="I409" s="187"/>
      <c r="J409" s="187"/>
      <c r="K409" s="91" t="s">
        <v>132</v>
      </c>
      <c r="L409" s="59"/>
      <c r="M409" s="60"/>
      <c r="N409" s="61"/>
      <c r="O409" s="61"/>
      <c r="P409" s="62"/>
      <c r="Q409" s="93"/>
      <c r="R409" s="94"/>
      <c r="S409" s="173"/>
      <c r="T409" s="94"/>
      <c r="U409" s="94" t="s">
        <v>121</v>
      </c>
      <c r="V409" s="63"/>
    </row>
    <row r="410" spans="2:22" ht="33.950000000000003">
      <c r="B410" s="57"/>
      <c r="C410" s="84" t="s">
        <v>1340</v>
      </c>
      <c r="D410" s="84" t="s">
        <v>1341</v>
      </c>
      <c r="E410" s="86" t="s">
        <v>1153</v>
      </c>
      <c r="F410" s="86" t="s">
        <v>1311</v>
      </c>
      <c r="G410" s="86" t="s">
        <v>1342</v>
      </c>
      <c r="H410" s="58" t="s">
        <v>146</v>
      </c>
      <c r="I410" s="187"/>
      <c r="J410" s="187"/>
      <c r="K410" s="91" t="s">
        <v>132</v>
      </c>
      <c r="L410" s="59"/>
      <c r="M410" s="60"/>
      <c r="N410" s="61"/>
      <c r="O410" s="61"/>
      <c r="P410" s="62"/>
      <c r="Q410" s="93"/>
      <c r="R410" s="94"/>
      <c r="S410" s="173"/>
      <c r="T410" s="94"/>
      <c r="U410" s="94" t="s">
        <v>121</v>
      </c>
      <c r="V410" s="63"/>
    </row>
    <row r="411" spans="2:22" ht="33.950000000000003">
      <c r="B411" s="57"/>
      <c r="C411" s="84" t="s">
        <v>1343</v>
      </c>
      <c r="D411" s="84" t="s">
        <v>1344</v>
      </c>
      <c r="E411" s="86" t="s">
        <v>1153</v>
      </c>
      <c r="F411" s="86" t="s">
        <v>1311</v>
      </c>
      <c r="G411" s="86" t="s">
        <v>1345</v>
      </c>
      <c r="H411" s="58" t="s">
        <v>146</v>
      </c>
      <c r="I411" s="187"/>
      <c r="J411" s="187"/>
      <c r="K411" s="91" t="s">
        <v>132</v>
      </c>
      <c r="L411" s="59"/>
      <c r="M411" s="60"/>
      <c r="N411" s="61"/>
      <c r="O411" s="61"/>
      <c r="P411" s="62"/>
      <c r="Q411" s="93"/>
      <c r="R411" s="94"/>
      <c r="S411" s="173"/>
      <c r="T411" s="94"/>
      <c r="U411" s="94" t="s">
        <v>121</v>
      </c>
      <c r="V411" s="63"/>
    </row>
    <row r="412" spans="2:22" ht="33.950000000000003">
      <c r="B412" s="57"/>
      <c r="C412" s="84" t="s">
        <v>1346</v>
      </c>
      <c r="D412" s="84" t="s">
        <v>1347</v>
      </c>
      <c r="E412" s="86" t="s">
        <v>1153</v>
      </c>
      <c r="F412" s="86" t="s">
        <v>1311</v>
      </c>
      <c r="G412" s="86" t="s">
        <v>1348</v>
      </c>
      <c r="H412" s="58" t="s">
        <v>146</v>
      </c>
      <c r="I412" s="187"/>
      <c r="J412" s="187"/>
      <c r="K412" s="91" t="s">
        <v>132</v>
      </c>
      <c r="L412" s="59"/>
      <c r="M412" s="60"/>
      <c r="N412" s="61"/>
      <c r="O412" s="61"/>
      <c r="P412" s="62"/>
      <c r="Q412" s="93"/>
      <c r="R412" s="94"/>
      <c r="S412" s="173"/>
      <c r="T412" s="94"/>
      <c r="U412" s="94" t="s">
        <v>121</v>
      </c>
      <c r="V412" s="63"/>
    </row>
    <row r="413" spans="2:22" ht="33.950000000000003">
      <c r="B413" s="57"/>
      <c r="C413" s="84" t="s">
        <v>1349</v>
      </c>
      <c r="D413" s="84" t="s">
        <v>1350</v>
      </c>
      <c r="E413" s="86" t="s">
        <v>1153</v>
      </c>
      <c r="F413" s="86" t="s">
        <v>1311</v>
      </c>
      <c r="G413" s="86" t="s">
        <v>1351</v>
      </c>
      <c r="H413" s="58" t="s">
        <v>146</v>
      </c>
      <c r="I413" s="187"/>
      <c r="J413" s="187"/>
      <c r="K413" s="91" t="s">
        <v>132</v>
      </c>
      <c r="L413" s="59"/>
      <c r="M413" s="60"/>
      <c r="N413" s="61"/>
      <c r="O413" s="61"/>
      <c r="P413" s="62"/>
      <c r="Q413" s="93"/>
      <c r="R413" s="94"/>
      <c r="S413" s="173"/>
      <c r="T413" s="94"/>
      <c r="U413" s="94" t="s">
        <v>121</v>
      </c>
      <c r="V413" s="63"/>
    </row>
    <row r="414" spans="2:22" ht="33.950000000000003">
      <c r="B414" s="57"/>
      <c r="C414" s="84" t="s">
        <v>1352</v>
      </c>
      <c r="D414" s="84" t="s">
        <v>1353</v>
      </c>
      <c r="E414" s="86" t="s">
        <v>1153</v>
      </c>
      <c r="F414" s="86" t="s">
        <v>1311</v>
      </c>
      <c r="G414" s="86" t="s">
        <v>1354</v>
      </c>
      <c r="H414" s="58" t="s">
        <v>146</v>
      </c>
      <c r="I414" s="187"/>
      <c r="J414" s="187"/>
      <c r="K414" s="91" t="s">
        <v>132</v>
      </c>
      <c r="L414" s="59"/>
      <c r="M414" s="60"/>
      <c r="N414" s="61"/>
      <c r="O414" s="61"/>
      <c r="P414" s="62"/>
      <c r="Q414" s="93"/>
      <c r="R414" s="94"/>
      <c r="S414" s="173"/>
      <c r="T414" s="94"/>
      <c r="U414" s="94" t="s">
        <v>121</v>
      </c>
      <c r="V414" s="63"/>
    </row>
    <row r="415" spans="2:22" ht="84.95">
      <c r="B415" s="57"/>
      <c r="C415" s="84" t="s">
        <v>1355</v>
      </c>
      <c r="D415" s="84" t="s">
        <v>1356</v>
      </c>
      <c r="E415" s="86" t="s">
        <v>1153</v>
      </c>
      <c r="F415" s="86" t="s">
        <v>1311</v>
      </c>
      <c r="G415" s="86" t="s">
        <v>1357</v>
      </c>
      <c r="H415" s="58" t="s">
        <v>146</v>
      </c>
      <c r="I415" s="187"/>
      <c r="J415" s="187"/>
      <c r="K415" s="91" t="s">
        <v>132</v>
      </c>
      <c r="L415" s="59"/>
      <c r="M415" s="60"/>
      <c r="N415" s="61"/>
      <c r="O415" s="61"/>
      <c r="P415" s="62"/>
      <c r="Q415" s="93"/>
      <c r="R415" s="94"/>
      <c r="S415" s="173"/>
      <c r="T415" s="94"/>
      <c r="U415" s="94" t="s">
        <v>121</v>
      </c>
      <c r="V415" s="63"/>
    </row>
    <row r="416" spans="2:22" ht="68.099999999999994">
      <c r="B416" s="57"/>
      <c r="C416" s="84" t="s">
        <v>1358</v>
      </c>
      <c r="D416" s="84" t="s">
        <v>1359</v>
      </c>
      <c r="E416" s="86" t="s">
        <v>1153</v>
      </c>
      <c r="F416" s="86" t="s">
        <v>1311</v>
      </c>
      <c r="G416" s="86" t="s">
        <v>1360</v>
      </c>
      <c r="H416" s="58" t="s">
        <v>146</v>
      </c>
      <c r="I416" s="187"/>
      <c r="J416" s="187"/>
      <c r="K416" s="91" t="s">
        <v>132</v>
      </c>
      <c r="L416" s="59"/>
      <c r="M416" s="60"/>
      <c r="N416" s="61"/>
      <c r="O416" s="61"/>
      <c r="P416" s="62"/>
      <c r="Q416" s="93"/>
      <c r="R416" s="94"/>
      <c r="S416" s="173"/>
      <c r="T416" s="94"/>
      <c r="U416" s="94" t="s">
        <v>121</v>
      </c>
      <c r="V416" s="63"/>
    </row>
    <row r="417" spans="2:22" ht="51">
      <c r="B417" s="57"/>
      <c r="C417" s="84" t="s">
        <v>1361</v>
      </c>
      <c r="D417" s="84" t="s">
        <v>1362</v>
      </c>
      <c r="E417" s="86" t="s">
        <v>1153</v>
      </c>
      <c r="F417" s="86" t="s">
        <v>1311</v>
      </c>
      <c r="G417" s="86" t="s">
        <v>1363</v>
      </c>
      <c r="H417" s="58" t="s">
        <v>146</v>
      </c>
      <c r="I417" s="187"/>
      <c r="J417" s="187"/>
      <c r="K417" s="91" t="s">
        <v>132</v>
      </c>
      <c r="L417" s="59"/>
      <c r="M417" s="60"/>
      <c r="N417" s="61"/>
      <c r="O417" s="61"/>
      <c r="P417" s="62"/>
      <c r="Q417" s="93"/>
      <c r="R417" s="94"/>
      <c r="S417" s="173"/>
      <c r="T417" s="94"/>
      <c r="U417" s="94" t="s">
        <v>121</v>
      </c>
      <c r="V417" s="63"/>
    </row>
    <row r="418" spans="2:22" ht="51">
      <c r="B418" s="57"/>
      <c r="C418" s="84" t="s">
        <v>1364</v>
      </c>
      <c r="D418" s="84" t="s">
        <v>1365</v>
      </c>
      <c r="E418" s="86" t="s">
        <v>1153</v>
      </c>
      <c r="F418" s="86" t="s">
        <v>1311</v>
      </c>
      <c r="G418" s="86" t="s">
        <v>1366</v>
      </c>
      <c r="H418" s="58" t="s">
        <v>146</v>
      </c>
      <c r="I418" s="187"/>
      <c r="J418" s="187"/>
      <c r="K418" s="91" t="s">
        <v>132</v>
      </c>
      <c r="L418" s="59"/>
      <c r="M418" s="60"/>
      <c r="N418" s="61"/>
      <c r="O418" s="61"/>
      <c r="P418" s="62"/>
      <c r="Q418" s="93"/>
      <c r="R418" s="94"/>
      <c r="S418" s="173"/>
      <c r="T418" s="94"/>
      <c r="U418" s="94" t="s">
        <v>121</v>
      </c>
      <c r="V418" s="63"/>
    </row>
    <row r="419" spans="2:22" ht="119.1">
      <c r="B419" s="57"/>
      <c r="C419" s="84" t="s">
        <v>1367</v>
      </c>
      <c r="D419" s="84" t="s">
        <v>1368</v>
      </c>
      <c r="E419" s="86" t="s">
        <v>1153</v>
      </c>
      <c r="F419" s="86" t="s">
        <v>1311</v>
      </c>
      <c r="G419" s="86" t="s">
        <v>1369</v>
      </c>
      <c r="H419" s="58" t="s">
        <v>146</v>
      </c>
      <c r="I419" s="187"/>
      <c r="J419" s="187"/>
      <c r="K419" s="91" t="s">
        <v>132</v>
      </c>
      <c r="L419" s="59"/>
      <c r="M419" s="60"/>
      <c r="N419" s="61"/>
      <c r="O419" s="61"/>
      <c r="P419" s="62"/>
      <c r="Q419" s="93"/>
      <c r="R419" s="94"/>
      <c r="S419" s="173"/>
      <c r="T419" s="94"/>
      <c r="U419" s="94" t="s">
        <v>121</v>
      </c>
      <c r="V419" s="63"/>
    </row>
    <row r="420" spans="2:22" ht="102">
      <c r="B420" s="57"/>
      <c r="C420" s="84" t="s">
        <v>1370</v>
      </c>
      <c r="D420" s="84" t="s">
        <v>1371</v>
      </c>
      <c r="E420" s="86" t="s">
        <v>1153</v>
      </c>
      <c r="F420" s="86" t="s">
        <v>1311</v>
      </c>
      <c r="G420" s="86" t="s">
        <v>1372</v>
      </c>
      <c r="H420" s="58" t="s">
        <v>146</v>
      </c>
      <c r="I420" s="187"/>
      <c r="J420" s="187"/>
      <c r="K420" s="91" t="s">
        <v>132</v>
      </c>
      <c r="L420" s="59"/>
      <c r="M420" s="60"/>
      <c r="N420" s="61"/>
      <c r="O420" s="61"/>
      <c r="P420" s="62"/>
      <c r="Q420" s="93"/>
      <c r="R420" s="94"/>
      <c r="S420" s="173"/>
      <c r="T420" s="94"/>
      <c r="U420" s="94" t="s">
        <v>121</v>
      </c>
      <c r="V420" s="63"/>
    </row>
    <row r="421" spans="2:22" ht="33.950000000000003">
      <c r="B421" s="57"/>
      <c r="C421" s="84" t="s">
        <v>1373</v>
      </c>
      <c r="D421" s="84" t="s">
        <v>1374</v>
      </c>
      <c r="E421" s="86" t="s">
        <v>1153</v>
      </c>
      <c r="F421" s="86" t="s">
        <v>1311</v>
      </c>
      <c r="G421" s="86" t="s">
        <v>1375</v>
      </c>
      <c r="H421" s="58" t="s">
        <v>146</v>
      </c>
      <c r="I421" s="187"/>
      <c r="J421" s="187"/>
      <c r="K421" s="91" t="s">
        <v>132</v>
      </c>
      <c r="L421" s="59"/>
      <c r="M421" s="60"/>
      <c r="N421" s="61"/>
      <c r="O421" s="61"/>
      <c r="P421" s="62"/>
      <c r="Q421" s="93"/>
      <c r="R421" s="94"/>
      <c r="S421" s="173"/>
      <c r="T421" s="94"/>
      <c r="U421" s="94" t="s">
        <v>121</v>
      </c>
      <c r="V421" s="63"/>
    </row>
    <row r="422" spans="2:22" ht="51">
      <c r="B422" s="57"/>
      <c r="C422" s="84" t="s">
        <v>1376</v>
      </c>
      <c r="D422" s="84" t="s">
        <v>1377</v>
      </c>
      <c r="E422" s="86" t="s">
        <v>1153</v>
      </c>
      <c r="F422" s="86" t="s">
        <v>1311</v>
      </c>
      <c r="G422" s="86" t="s">
        <v>1378</v>
      </c>
      <c r="H422" s="58" t="s">
        <v>146</v>
      </c>
      <c r="I422" s="187"/>
      <c r="J422" s="187"/>
      <c r="K422" s="91" t="s">
        <v>132</v>
      </c>
      <c r="L422" s="59"/>
      <c r="M422" s="60"/>
      <c r="N422" s="61"/>
      <c r="O422" s="61"/>
      <c r="P422" s="62"/>
      <c r="Q422" s="93"/>
      <c r="R422" s="94"/>
      <c r="S422" s="173"/>
      <c r="T422" s="94"/>
      <c r="U422" s="94" t="s">
        <v>121</v>
      </c>
      <c r="V422" s="63"/>
    </row>
    <row r="423" spans="2:22" ht="68.099999999999994">
      <c r="B423" s="57"/>
      <c r="C423" s="84" t="s">
        <v>1379</v>
      </c>
      <c r="D423" s="84" t="s">
        <v>1380</v>
      </c>
      <c r="E423" s="86" t="s">
        <v>1153</v>
      </c>
      <c r="F423" s="86" t="s">
        <v>1311</v>
      </c>
      <c r="G423" s="86" t="s">
        <v>1381</v>
      </c>
      <c r="H423" s="58" t="s">
        <v>146</v>
      </c>
      <c r="I423" s="187"/>
      <c r="J423" s="187"/>
      <c r="K423" s="91" t="s">
        <v>132</v>
      </c>
      <c r="L423" s="59"/>
      <c r="M423" s="60"/>
      <c r="N423" s="61"/>
      <c r="O423" s="61"/>
      <c r="P423" s="62"/>
      <c r="Q423" s="93"/>
      <c r="R423" s="94"/>
      <c r="S423" s="173"/>
      <c r="T423" s="94"/>
      <c r="U423" s="94" t="s">
        <v>121</v>
      </c>
      <c r="V423" s="63"/>
    </row>
    <row r="424" spans="2:22" ht="51">
      <c r="B424" s="57"/>
      <c r="C424" s="84" t="s">
        <v>1382</v>
      </c>
      <c r="D424" s="84" t="s">
        <v>1383</v>
      </c>
      <c r="E424" s="86" t="s">
        <v>1153</v>
      </c>
      <c r="F424" s="86" t="s">
        <v>1311</v>
      </c>
      <c r="G424" s="86" t="s">
        <v>1384</v>
      </c>
      <c r="H424" s="58" t="s">
        <v>146</v>
      </c>
      <c r="I424" s="187"/>
      <c r="J424" s="187"/>
      <c r="K424" s="91" t="s">
        <v>132</v>
      </c>
      <c r="L424" s="59"/>
      <c r="M424" s="60"/>
      <c r="N424" s="61"/>
      <c r="O424" s="61"/>
      <c r="P424" s="62"/>
      <c r="Q424" s="93"/>
      <c r="R424" s="94"/>
      <c r="S424" s="173"/>
      <c r="T424" s="94"/>
      <c r="U424" s="94" t="s">
        <v>121</v>
      </c>
      <c r="V424" s="63"/>
    </row>
    <row r="425" spans="2:22" ht="119.1">
      <c r="B425" s="57"/>
      <c r="C425" s="84" t="s">
        <v>1385</v>
      </c>
      <c r="D425" s="84" t="s">
        <v>1386</v>
      </c>
      <c r="E425" s="86" t="s">
        <v>1153</v>
      </c>
      <c r="F425" s="86" t="s">
        <v>1311</v>
      </c>
      <c r="G425" s="86" t="s">
        <v>1387</v>
      </c>
      <c r="H425" s="58" t="s">
        <v>146</v>
      </c>
      <c r="I425" s="187"/>
      <c r="J425" s="187"/>
      <c r="K425" s="91" t="s">
        <v>132</v>
      </c>
      <c r="L425" s="59"/>
      <c r="M425" s="60"/>
      <c r="N425" s="61"/>
      <c r="O425" s="61"/>
      <c r="P425" s="62"/>
      <c r="Q425" s="93"/>
      <c r="R425" s="94"/>
      <c r="S425" s="173"/>
      <c r="T425" s="94"/>
      <c r="U425" s="94" t="s">
        <v>121</v>
      </c>
      <c r="V425" s="63"/>
    </row>
    <row r="426" spans="2:22" ht="51">
      <c r="B426" s="57"/>
      <c r="C426" s="84" t="s">
        <v>1388</v>
      </c>
      <c r="D426" s="84" t="s">
        <v>1389</v>
      </c>
      <c r="E426" s="86" t="s">
        <v>1153</v>
      </c>
      <c r="F426" s="86" t="s">
        <v>1311</v>
      </c>
      <c r="G426" s="86" t="s">
        <v>1390</v>
      </c>
      <c r="H426" s="58" t="s">
        <v>146</v>
      </c>
      <c r="I426" s="187"/>
      <c r="J426" s="187"/>
      <c r="K426" s="91" t="s">
        <v>132</v>
      </c>
      <c r="L426" s="59"/>
      <c r="M426" s="60"/>
      <c r="N426" s="61"/>
      <c r="O426" s="61"/>
      <c r="P426" s="62"/>
      <c r="Q426" s="93"/>
      <c r="R426" s="94"/>
      <c r="S426" s="173"/>
      <c r="T426" s="94"/>
      <c r="U426" s="94" t="s">
        <v>121</v>
      </c>
      <c r="V426" s="63"/>
    </row>
    <row r="427" spans="2:22" ht="84.95">
      <c r="B427" s="57"/>
      <c r="C427" s="84" t="s">
        <v>1391</v>
      </c>
      <c r="D427" s="84" t="s">
        <v>1392</v>
      </c>
      <c r="E427" s="86" t="s">
        <v>1153</v>
      </c>
      <c r="F427" s="86" t="s">
        <v>1311</v>
      </c>
      <c r="G427" s="86" t="s">
        <v>1393</v>
      </c>
      <c r="H427" s="58" t="s">
        <v>146</v>
      </c>
      <c r="I427" s="187"/>
      <c r="J427" s="187"/>
      <c r="K427" s="91" t="s">
        <v>132</v>
      </c>
      <c r="L427" s="59"/>
      <c r="M427" s="60"/>
      <c r="N427" s="61"/>
      <c r="O427" s="61"/>
      <c r="P427" s="62"/>
      <c r="Q427" s="93"/>
      <c r="R427" s="94"/>
      <c r="S427" s="173"/>
      <c r="T427" s="94"/>
      <c r="U427" s="94" t="s">
        <v>121</v>
      </c>
      <c r="V427" s="63"/>
    </row>
    <row r="428" spans="2:22" ht="68.099999999999994">
      <c r="B428" s="57"/>
      <c r="C428" s="84" t="s">
        <v>1394</v>
      </c>
      <c r="D428" s="84" t="s">
        <v>1395</v>
      </c>
      <c r="E428" s="86" t="s">
        <v>1153</v>
      </c>
      <c r="F428" s="86" t="s">
        <v>1311</v>
      </c>
      <c r="G428" s="86" t="s">
        <v>1396</v>
      </c>
      <c r="H428" s="58" t="s">
        <v>146</v>
      </c>
      <c r="I428" s="187"/>
      <c r="J428" s="187"/>
      <c r="K428" s="91" t="s">
        <v>132</v>
      </c>
      <c r="L428" s="59"/>
      <c r="M428" s="60"/>
      <c r="N428" s="61"/>
      <c r="O428" s="61"/>
      <c r="P428" s="62"/>
      <c r="Q428" s="93"/>
      <c r="R428" s="94"/>
      <c r="S428" s="173"/>
      <c r="T428" s="94"/>
      <c r="U428" s="94" t="s">
        <v>121</v>
      </c>
      <c r="V428" s="63"/>
    </row>
    <row r="429" spans="2:22" ht="68.099999999999994">
      <c r="B429" s="57"/>
      <c r="C429" s="84" t="s">
        <v>1397</v>
      </c>
      <c r="D429" s="84" t="s">
        <v>1398</v>
      </c>
      <c r="E429" s="86" t="s">
        <v>1153</v>
      </c>
      <c r="F429" s="86" t="s">
        <v>1311</v>
      </c>
      <c r="G429" s="86" t="s">
        <v>1399</v>
      </c>
      <c r="H429" s="58" t="s">
        <v>146</v>
      </c>
      <c r="I429" s="187"/>
      <c r="J429" s="187"/>
      <c r="K429" s="91" t="s">
        <v>132</v>
      </c>
      <c r="L429" s="59"/>
      <c r="M429" s="60"/>
      <c r="N429" s="61"/>
      <c r="O429" s="61"/>
      <c r="P429" s="62"/>
      <c r="Q429" s="93"/>
      <c r="R429" s="94"/>
      <c r="S429" s="173"/>
      <c r="T429" s="94"/>
      <c r="U429" s="94" t="s">
        <v>121</v>
      </c>
      <c r="V429" s="63"/>
    </row>
    <row r="430" spans="2:22" ht="51">
      <c r="B430" s="57"/>
      <c r="C430" s="84" t="s">
        <v>1400</v>
      </c>
      <c r="D430" s="84" t="s">
        <v>1401</v>
      </c>
      <c r="E430" s="86" t="s">
        <v>1153</v>
      </c>
      <c r="F430" s="86" t="s">
        <v>1311</v>
      </c>
      <c r="G430" s="86" t="s">
        <v>1402</v>
      </c>
      <c r="H430" s="58" t="s">
        <v>146</v>
      </c>
      <c r="I430" s="187"/>
      <c r="J430" s="187"/>
      <c r="K430" s="91" t="s">
        <v>132</v>
      </c>
      <c r="L430" s="59"/>
      <c r="M430" s="60"/>
      <c r="N430" s="61"/>
      <c r="O430" s="61"/>
      <c r="P430" s="62"/>
      <c r="Q430" s="93"/>
      <c r="R430" s="94"/>
      <c r="S430" s="173"/>
      <c r="T430" s="94"/>
      <c r="U430" s="94" t="s">
        <v>121</v>
      </c>
      <c r="V430" s="101"/>
    </row>
    <row r="431" spans="2:22" ht="23.1">
      <c r="C431" s="41"/>
      <c r="D431" s="41"/>
      <c r="E431" s="77"/>
      <c r="F431" s="77"/>
      <c r="G431" s="77"/>
      <c r="H431" s="58"/>
      <c r="I431" s="58"/>
      <c r="J431" s="58"/>
      <c r="K431" s="78"/>
      <c r="L431" s="59"/>
      <c r="M431" s="61"/>
      <c r="N431" s="61"/>
      <c r="O431" s="61"/>
      <c r="P431" s="61"/>
      <c r="Q431" s="59"/>
      <c r="R431" s="79"/>
      <c r="S431" s="80"/>
      <c r="T431" s="79"/>
      <c r="U431" s="79"/>
    </row>
  </sheetData>
  <mergeCells count="3">
    <mergeCell ref="G2:P6"/>
    <mergeCell ref="Q2:S6"/>
    <mergeCell ref="M9:P9"/>
  </mergeCells>
  <phoneticPr fontId="20" type="noConversion"/>
  <conditionalFormatting sqref="L273">
    <cfRule type="notContainsBlanks" dxfId="100" priority="1">
      <formula>LEN(TRIM(L273))&gt;0</formula>
    </cfRule>
    <cfRule type="containsBlanks" dxfId="99" priority="2">
      <formula>LEN(TRIM(L273))=0</formula>
    </cfRule>
  </conditionalFormatting>
  <dataValidations count="5">
    <dataValidation type="list" allowBlank="1" showInputMessage="1" showErrorMessage="1" error="Please enter one the following text:_x000a__x000a_Fulfilled_x000a__x000a_Not fulfilled_x000a__x000a_Partial" sqref="L290:L431 L11:L272 L274:L289" xr:uid="{B39776EA-BA1C-894D-952F-D9A3D38FF11A}">
      <formula1>"Fulfilled, Not fulfilled, Partial, N/A"</formula1>
    </dataValidation>
    <dataValidation type="whole" operator="greaterThanOrEqual" allowBlank="1" showErrorMessage="1" errorTitle="Enter only a number" error="Enter here the average wage paid to the workers, based on the documentation and workers' interviews that were carried out during the audit." sqref="Q273" xr:uid="{72E82A9E-DD2E-E14C-8E05-135C470DB9FA}">
      <formula1>0</formula1>
    </dataValidation>
    <dataValidation type="decimal" operator="greaterThanOrEqual" allowBlank="1" showInputMessage="1" showErrorMessage="1" error="Please enter one the following text:_x000a__x000a_Fulfilled_x000a__x000a_Not fulfilled_x000a__x000a_Partial" sqref="L273 L273" xr:uid="{46300A30-BD5C-3D41-9B36-B19954CDBEC1}">
      <formula1>0</formula1>
    </dataValidation>
    <dataValidation type="list" allowBlank="1" showInputMessage="1" showErrorMessage="1" error="Please enter one the following text:_x000a__x000a_Fulfilled_x000a__x000a_Not fulfilled_x000a__x000a_Partial" sqref="M290:P431 M11:P289" xr:uid="{21F4B3DC-FEA4-CD44-9C33-4B211C7B53D7}">
      <formula1>"✓"</formula1>
    </dataValidation>
    <dataValidation type="list" allowBlank="1" showInputMessage="1" showErrorMessage="1" error="Please enter one of the following text:_x000a__x000a_N/A_x000a__x000a_CA completed_x000a__x000a_CA on going_x000a__x000a_CA not started" sqref="U290:U431 U11:U289" xr:uid="{61BAAFBE-103B-B14B-BEA0-7A9E1A2FD3A2}">
      <formula1>"N/A,CA completed,CA on going,CA not started"</formula1>
    </dataValidation>
  </dataValidations>
  <pageMargins left="0.70866141732283472" right="0.70866141732283472" top="0.74803149606299213" bottom="0.74803149606299213" header="0.31496062992125984" footer="0.31496062992125984"/>
  <pageSetup paperSize="8" scale="10" orientation="landscape" r:id="rId1"/>
  <drawing r:id="rId2"/>
  <legacyDrawing r:id="rId3"/>
  <tableParts count="1">
    <tablePart r:id="rId4"/>
  </tablePart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D75E33-8DC2-F147-BAC4-9E18946A9393}">
  <dimension ref="B1:Q309"/>
  <sheetViews>
    <sheetView showGridLines="0" view="pageBreakPreview" topLeftCell="A23" zoomScaleNormal="100" zoomScaleSheetLayoutView="100" workbookViewId="0">
      <selection activeCell="E29" sqref="E29"/>
    </sheetView>
  </sheetViews>
  <sheetFormatPr defaultColWidth="10.875" defaultRowHeight="15.95"/>
  <cols>
    <col min="1" max="1" width="2.875" style="103" customWidth="1"/>
    <col min="2" max="2" width="1.625" style="103" customWidth="1"/>
    <col min="3" max="3" width="37.5" style="103" bestFit="1" customWidth="1"/>
    <col min="4" max="4" width="37.5" style="103" customWidth="1"/>
    <col min="5" max="16" width="10.875" style="103"/>
    <col min="17" max="17" width="1.5" style="103" customWidth="1"/>
    <col min="18" max="18" width="12.875" style="103" customWidth="1"/>
    <col min="19" max="16384" width="10.875" style="103"/>
  </cols>
  <sheetData>
    <row r="1" spans="2:17" ht="12.95" customHeight="1" thickBot="1"/>
    <row r="2" spans="2:17" ht="30.95" customHeight="1">
      <c r="B2" s="104" t="s">
        <v>0</v>
      </c>
      <c r="C2" s="105"/>
      <c r="D2" s="336" t="s">
        <v>1403</v>
      </c>
      <c r="E2" s="336"/>
      <c r="F2" s="336"/>
      <c r="G2" s="336"/>
      <c r="H2" s="336"/>
      <c r="I2" s="336"/>
      <c r="J2" s="105"/>
      <c r="K2" s="106"/>
      <c r="L2" s="107"/>
      <c r="M2" s="339"/>
      <c r="N2" s="339"/>
      <c r="O2" s="339"/>
      <c r="P2" s="339"/>
      <c r="Q2" s="108"/>
    </row>
    <row r="3" spans="2:17" ht="15.95" customHeight="1">
      <c r="B3" s="109"/>
      <c r="C3" s="110"/>
      <c r="D3" s="337"/>
      <c r="E3" s="337"/>
      <c r="F3" s="337"/>
      <c r="G3" s="337"/>
      <c r="H3" s="337"/>
      <c r="I3" s="337"/>
      <c r="J3" s="110"/>
      <c r="K3" s="111"/>
      <c r="L3" s="111"/>
      <c r="M3" s="340"/>
      <c r="N3" s="340"/>
      <c r="O3" s="340"/>
      <c r="P3" s="340"/>
      <c r="Q3" s="112"/>
    </row>
    <row r="4" spans="2:17" ht="15.95" customHeight="1">
      <c r="B4" s="109"/>
      <c r="C4" s="110"/>
      <c r="D4" s="337"/>
      <c r="E4" s="337"/>
      <c r="F4" s="337"/>
      <c r="G4" s="337"/>
      <c r="H4" s="337"/>
      <c r="I4" s="337"/>
      <c r="J4" s="110"/>
      <c r="K4" s="111"/>
      <c r="L4" s="111"/>
      <c r="M4" s="340"/>
      <c r="N4" s="340"/>
      <c r="O4" s="340"/>
      <c r="P4" s="340"/>
      <c r="Q4" s="112"/>
    </row>
    <row r="5" spans="2:17" ht="15.95" customHeight="1">
      <c r="B5" s="109"/>
      <c r="C5" s="110"/>
      <c r="D5" s="337"/>
      <c r="E5" s="337"/>
      <c r="F5" s="337"/>
      <c r="G5" s="337"/>
      <c r="H5" s="337"/>
      <c r="I5" s="337"/>
      <c r="J5" s="110"/>
      <c r="K5" s="111"/>
      <c r="L5" s="111"/>
      <c r="M5" s="340"/>
      <c r="N5" s="340"/>
      <c r="O5" s="340"/>
      <c r="P5" s="340"/>
      <c r="Q5" s="112"/>
    </row>
    <row r="6" spans="2:17" ht="17.100000000000001" customHeight="1" thickBot="1">
      <c r="B6" s="113"/>
      <c r="C6" s="114"/>
      <c r="D6" s="338"/>
      <c r="E6" s="338"/>
      <c r="F6" s="338"/>
      <c r="G6" s="338"/>
      <c r="H6" s="338"/>
      <c r="I6" s="338"/>
      <c r="J6" s="114"/>
      <c r="K6" s="115"/>
      <c r="L6" s="115"/>
      <c r="M6" s="341"/>
      <c r="N6" s="341"/>
      <c r="O6" s="341"/>
      <c r="P6" s="341"/>
      <c r="Q6" s="116"/>
    </row>
    <row r="7" spans="2:17" ht="18" customHeight="1">
      <c r="C7" s="117"/>
      <c r="D7" s="117"/>
      <c r="E7" s="117"/>
      <c r="F7" s="117"/>
      <c r="G7" s="117"/>
      <c r="H7" s="110"/>
      <c r="I7" s="117"/>
      <c r="J7" s="117"/>
      <c r="K7" s="117"/>
      <c r="L7" s="117"/>
      <c r="M7" s="117"/>
    </row>
    <row r="8" spans="2:17" ht="18">
      <c r="C8" s="118" t="s">
        <v>1404</v>
      </c>
      <c r="D8" s="119"/>
      <c r="E8" s="119"/>
      <c r="F8" s="119"/>
      <c r="G8" s="119"/>
      <c r="H8" s="119"/>
      <c r="I8" s="119"/>
    </row>
    <row r="9" spans="2:17" ht="9.9499999999999993" customHeight="1">
      <c r="B9" s="120"/>
      <c r="C9" s="121"/>
      <c r="D9" s="122"/>
      <c r="E9" s="122"/>
      <c r="F9" s="122"/>
      <c r="G9" s="122"/>
      <c r="H9" s="122"/>
      <c r="I9" s="122"/>
      <c r="J9" s="123"/>
      <c r="K9" s="123"/>
      <c r="L9" s="123"/>
      <c r="M9" s="123"/>
      <c r="N9" s="123"/>
      <c r="O9" s="123"/>
      <c r="P9" s="123"/>
      <c r="Q9" s="124"/>
    </row>
    <row r="10" spans="2:17">
      <c r="B10" s="125"/>
      <c r="C10" s="126" t="s">
        <v>1405</v>
      </c>
      <c r="D10" s="119"/>
      <c r="E10" s="119"/>
      <c r="F10" s="119"/>
      <c r="G10" s="119"/>
      <c r="H10" s="119"/>
      <c r="I10" s="119"/>
      <c r="Q10" s="127"/>
    </row>
    <row r="11" spans="2:17">
      <c r="B11" s="125"/>
      <c r="D11" s="119" t="s">
        <v>1406</v>
      </c>
      <c r="E11" s="128"/>
      <c r="F11" s="128"/>
      <c r="G11" s="128"/>
      <c r="Q11" s="127"/>
    </row>
    <row r="12" spans="2:17">
      <c r="B12" s="125"/>
      <c r="D12" s="129" t="s">
        <v>1407</v>
      </c>
      <c r="E12" s="130" t="s">
        <v>293</v>
      </c>
      <c r="F12" s="130" t="s">
        <v>120</v>
      </c>
      <c r="G12" s="130" t="s">
        <v>132</v>
      </c>
      <c r="Q12" s="127"/>
    </row>
    <row r="13" spans="2:17">
      <c r="B13" s="125"/>
      <c r="D13" s="131" t="s">
        <v>116</v>
      </c>
      <c r="E13" s="132">
        <f>IFERROR(COUNTIFS('Audit grid'!$E:$E,'Audit outcomes'!$D13,'Audit grid'!$K:$K,'Audit outcomes'!E$12),"N/A")</f>
        <v>1</v>
      </c>
      <c r="F13" s="132">
        <f>IFERROR(COUNTIFS('Audit grid'!$E:$E,'Audit outcomes'!$D13,'Audit grid'!$K:$K,'Audit outcomes'!F$12),"N/A")</f>
        <v>29</v>
      </c>
      <c r="G13" s="132">
        <f>IFERROR(COUNTIFS('Audit grid'!$E:$E,'Audit outcomes'!$D13,'Audit grid'!$K:$K,'Audit outcomes'!G$12),"N/A")</f>
        <v>33</v>
      </c>
      <c r="Q13" s="127"/>
    </row>
    <row r="14" spans="2:17">
      <c r="B14" s="125"/>
      <c r="D14" s="131" t="s">
        <v>330</v>
      </c>
      <c r="E14" s="132">
        <f>IFERROR(COUNTIFS('Audit grid'!$E:$E,'Audit outcomes'!$D14,'Audit grid'!$K:$K,'Audit outcomes'!E$12),"N/A")</f>
        <v>4</v>
      </c>
      <c r="F14" s="132">
        <f>IFERROR(COUNTIFS('Audit grid'!$E:$E,'Audit outcomes'!$D14,'Audit grid'!$K:$K,'Audit outcomes'!F$12),"N/A")</f>
        <v>85</v>
      </c>
      <c r="G14" s="132">
        <f>IFERROR(COUNTIFS('Audit grid'!$E:$E,'Audit outcomes'!$D14,'Audit grid'!$K:$K,'Audit outcomes'!G$12),"N/A")</f>
        <v>41</v>
      </c>
      <c r="Q14" s="127"/>
    </row>
    <row r="15" spans="2:17">
      <c r="B15" s="125"/>
      <c r="D15" s="131" t="s">
        <v>722</v>
      </c>
      <c r="E15" s="132">
        <f>IFERROR(COUNTIFS('Audit grid'!$E:$E,'Audit outcomes'!$D15,'Audit grid'!$K:$K,'Audit outcomes'!E$12),"N/A")</f>
        <v>19</v>
      </c>
      <c r="F15" s="132">
        <f>IFERROR(COUNTIFS('Audit grid'!$E:$E,'Audit outcomes'!$D15,'Audit grid'!$K:$K,'Audit outcomes'!F$12),"N/A")</f>
        <v>45</v>
      </c>
      <c r="G15" s="132">
        <f>IFERROR(COUNTIFS('Audit grid'!$E:$E,'Audit outcomes'!$D15,'Audit grid'!$K:$K,'Audit outcomes'!G$12),"N/A")</f>
        <v>43</v>
      </c>
      <c r="Q15" s="127"/>
    </row>
    <row r="16" spans="2:17">
      <c r="B16" s="125"/>
      <c r="D16" s="131" t="s">
        <v>1058</v>
      </c>
      <c r="E16" s="132">
        <f>IFERROR(COUNTIFS('Audit grid'!$E:$E,'Audit outcomes'!$D16,'Audit grid'!$K:$K,'Audit outcomes'!E$12),"N/A")</f>
        <v>0</v>
      </c>
      <c r="F16" s="132">
        <f>IFERROR(COUNTIFS('Audit grid'!$E:$E,'Audit outcomes'!$D16,'Audit grid'!$K:$K,'Audit outcomes'!F$12),"N/A")</f>
        <v>22</v>
      </c>
      <c r="G16" s="132">
        <f>IFERROR(COUNTIFS('Audit grid'!$E:$E,'Audit outcomes'!$D16,'Audit grid'!$K:$K,'Audit outcomes'!G$12),"N/A")</f>
        <v>12</v>
      </c>
      <c r="Q16" s="127"/>
    </row>
    <row r="17" spans="2:17">
      <c r="B17" s="125"/>
      <c r="D17" s="131" t="s">
        <v>1153</v>
      </c>
      <c r="E17" s="132">
        <f>IFERROR(COUNTIFS('Audit grid'!$E:$E,'Audit outcomes'!$D17,'Audit grid'!$K:$K,'Audit outcomes'!E$12),"N/A")</f>
        <v>0</v>
      </c>
      <c r="F17" s="132">
        <f>IFERROR(COUNTIFS('Audit grid'!$E:$E,'Audit outcomes'!$D17,'Audit grid'!$K:$K,'Audit outcomes'!F$12),"N/A")</f>
        <v>0</v>
      </c>
      <c r="G17" s="132">
        <f>IFERROR(COUNTIFS('Audit grid'!$E:$E,'Audit outcomes'!$D17,'Audit grid'!$K:$K,'Audit outcomes'!G$12),"N/A")</f>
        <v>82</v>
      </c>
      <c r="Q17" s="127"/>
    </row>
    <row r="18" spans="2:17">
      <c r="B18" s="125"/>
      <c r="D18" s="131"/>
      <c r="E18" s="132"/>
      <c r="F18" s="132"/>
      <c r="G18" s="132"/>
      <c r="Q18" s="127"/>
    </row>
    <row r="19" spans="2:17">
      <c r="B19" s="125"/>
      <c r="D19" s="119" t="s">
        <v>1408</v>
      </c>
      <c r="E19" s="128"/>
      <c r="F19" s="128"/>
      <c r="G19" s="128"/>
      <c r="Q19" s="127"/>
    </row>
    <row r="20" spans="2:17">
      <c r="B20" s="125"/>
      <c r="D20" s="129" t="s">
        <v>1407</v>
      </c>
      <c r="E20" s="130" t="s">
        <v>293</v>
      </c>
      <c r="F20" s="130" t="s">
        <v>120</v>
      </c>
      <c r="G20" s="130" t="s">
        <v>132</v>
      </c>
      <c r="Q20" s="127"/>
    </row>
    <row r="21" spans="2:17">
      <c r="B21" s="125"/>
      <c r="D21" s="131" t="s">
        <v>116</v>
      </c>
      <c r="E21" s="133">
        <f>IFERROR(COUNTIFS('Audit grid'!$E:$E,'Audit outcomes'!$D21,'Audit grid'!$K:$K,'Audit outcomes'!E$20,'Audit grid'!$L:$L,$D$19),"N/A")</f>
        <v>0</v>
      </c>
      <c r="F21" s="133">
        <f>IFERROR(COUNTIFS('Audit grid'!$E:$E,'Audit outcomes'!$D21,'Audit grid'!$K:$K,'Audit outcomes'!F$20,'Audit grid'!$L:$L,$D$19),"N/A")</f>
        <v>0</v>
      </c>
      <c r="G21" s="133">
        <f>IFERROR(COUNTIFS('Audit grid'!$E:$E,'Audit outcomes'!$D21,'Audit grid'!$K:$K,'Audit outcomes'!G$20,'Audit grid'!$L:$L,$D$19),"N/A")</f>
        <v>0</v>
      </c>
      <c r="Q21" s="127"/>
    </row>
    <row r="22" spans="2:17">
      <c r="B22" s="125"/>
      <c r="D22" s="131" t="s">
        <v>330</v>
      </c>
      <c r="E22" s="133">
        <f>IFERROR(COUNTIFS('Audit grid'!$E:$E,'Audit outcomes'!$D22,'Audit grid'!$K:$K,'Audit outcomes'!E$20,'Audit grid'!$L:$L,$D$19),"N/A")</f>
        <v>0</v>
      </c>
      <c r="F22" s="133">
        <f>IFERROR(COUNTIFS('Audit grid'!$E:$E,'Audit outcomes'!$D22,'Audit grid'!$K:$K,'Audit outcomes'!F$20,'Audit grid'!$L:$L,$D$19),"N/A")</f>
        <v>0</v>
      </c>
      <c r="G22" s="133">
        <f>IFERROR(COUNTIFS('Audit grid'!$E:$E,'Audit outcomes'!$D22,'Audit grid'!$K:$K,'Audit outcomes'!G$20,'Audit grid'!$L:$L,$D$19),"N/A")</f>
        <v>0</v>
      </c>
      <c r="Q22" s="127"/>
    </row>
    <row r="23" spans="2:17">
      <c r="B23" s="125"/>
      <c r="D23" s="131" t="s">
        <v>722</v>
      </c>
      <c r="E23" s="133">
        <f>IFERROR(COUNTIFS('Audit grid'!$E:$E,'Audit outcomes'!$D23,'Audit grid'!$K:$K,'Audit outcomes'!E$20,'Audit grid'!$L:$L,$D$19),"N/A")</f>
        <v>0</v>
      </c>
      <c r="F23" s="133">
        <f>IFERROR(COUNTIFS('Audit grid'!$E:$E,'Audit outcomes'!$D23,'Audit grid'!$K:$K,'Audit outcomes'!F$20,'Audit grid'!$L:$L,$D$19),"N/A")</f>
        <v>0</v>
      </c>
      <c r="G23" s="133">
        <f>IFERROR(COUNTIFS('Audit grid'!$E:$E,'Audit outcomes'!$D23,'Audit grid'!$K:$K,'Audit outcomes'!G$20,'Audit grid'!$L:$L,$D$19),"N/A")</f>
        <v>0</v>
      </c>
      <c r="Q23" s="127"/>
    </row>
    <row r="24" spans="2:17">
      <c r="B24" s="125"/>
      <c r="D24" s="131" t="s">
        <v>1058</v>
      </c>
      <c r="E24" s="133">
        <f>IFERROR(COUNTIFS('Audit grid'!$E:$E,'Audit outcomes'!$D24,'Audit grid'!$K:$K,'Audit outcomes'!E$20,'Audit grid'!$L:$L,$D$19),"N/A")</f>
        <v>0</v>
      </c>
      <c r="F24" s="133">
        <f>IFERROR(COUNTIFS('Audit grid'!$E:$E,'Audit outcomes'!$D24,'Audit grid'!$K:$K,'Audit outcomes'!F$20,'Audit grid'!$L:$L,$D$19),"N/A")</f>
        <v>0</v>
      </c>
      <c r="G24" s="133">
        <f>IFERROR(COUNTIFS('Audit grid'!$E:$E,'Audit outcomes'!$D24,'Audit grid'!$K:$K,'Audit outcomes'!G$20,'Audit grid'!$L:$L,$D$19),"N/A")</f>
        <v>0</v>
      </c>
      <c r="Q24" s="127"/>
    </row>
    <row r="25" spans="2:17">
      <c r="B25" s="125"/>
      <c r="D25" s="131" t="s">
        <v>1153</v>
      </c>
      <c r="E25" s="165">
        <f>IFERROR(COUNTIFS('Audit grid'!$E:$E,'Audit outcomes'!$D25,'Audit grid'!$K:$K,'Audit outcomes'!E$20,'Audit grid'!$L:$L,$D$19),"N/A")</f>
        <v>0</v>
      </c>
      <c r="F25" s="165">
        <f>IFERROR(COUNTIFS('Audit grid'!$E:$E,'Audit outcomes'!$D25,'Audit grid'!$K:$K,'Audit outcomes'!F$20,'Audit grid'!$L:$L,$D$19),"N/A")</f>
        <v>0</v>
      </c>
      <c r="G25" s="165">
        <f>IFERROR(COUNTIFS('Audit grid'!$E:$E,'Audit outcomes'!$D25,'Audit grid'!$K:$K,'Audit outcomes'!G$20,'Audit grid'!$L:$L,$D$19),"N/A")</f>
        <v>0</v>
      </c>
      <c r="Q25" s="127"/>
    </row>
    <row r="26" spans="2:17">
      <c r="B26" s="125"/>
      <c r="D26" s="134"/>
      <c r="Q26" s="127"/>
    </row>
    <row r="27" spans="2:17">
      <c r="B27" s="125"/>
      <c r="D27" s="119" t="s">
        <v>1409</v>
      </c>
      <c r="Q27" s="127"/>
    </row>
    <row r="28" spans="2:17">
      <c r="B28" s="125"/>
      <c r="D28" s="129" t="s">
        <v>1407</v>
      </c>
      <c r="E28" s="130" t="s">
        <v>293</v>
      </c>
      <c r="F28" s="130" t="s">
        <v>120</v>
      </c>
      <c r="G28" s="130" t="s">
        <v>132</v>
      </c>
      <c r="Q28" s="127"/>
    </row>
    <row r="29" spans="2:17">
      <c r="B29" s="125"/>
      <c r="D29" s="131" t="s">
        <v>116</v>
      </c>
      <c r="E29" s="133">
        <f>IFERROR(COUNTIFS('Audit grid'!$E:$E,'Audit outcomes'!$D29,'Audit grid'!$K:$K,'Audit outcomes'!E$28,'Audit grid'!$L:$L,$D$27),"N/A")</f>
        <v>0</v>
      </c>
      <c r="F29" s="133">
        <f>IFERROR(COUNTIFS('Audit grid'!$E:$E,'Audit outcomes'!$D29,'Audit grid'!$K:$K,'Audit outcomes'!F$28,'Audit grid'!$L:$L,$D$27),"N/A")</f>
        <v>0</v>
      </c>
      <c r="G29" s="133">
        <f>IFERROR(COUNTIFS('Audit grid'!$E:$E,'Audit outcomes'!$D29,'Audit grid'!$K:$K,'Audit outcomes'!G$28,'Audit grid'!$L:$L,$D$27),"N/A")</f>
        <v>0</v>
      </c>
      <c r="Q29" s="127"/>
    </row>
    <row r="30" spans="2:17">
      <c r="B30" s="125"/>
      <c r="D30" s="131" t="s">
        <v>330</v>
      </c>
      <c r="E30" s="133">
        <f>IFERROR(COUNTIFS('Audit grid'!$E:$E,'Audit outcomes'!$D30,'Audit grid'!$K:$K,'Audit outcomes'!E$28,'Audit grid'!$L:$L,$D$27),"N/A")</f>
        <v>0</v>
      </c>
      <c r="F30" s="133">
        <f>IFERROR(COUNTIFS('Audit grid'!$E:$E,'Audit outcomes'!$D30,'Audit grid'!$K:$K,'Audit outcomes'!F$28,'Audit grid'!$L:$L,$D$27),"N/A")</f>
        <v>0</v>
      </c>
      <c r="G30" s="133">
        <f>IFERROR(COUNTIFS('Audit grid'!$E:$E,'Audit outcomes'!$D30,'Audit grid'!$K:$K,'Audit outcomes'!G$28,'Audit grid'!$L:$L,$D$27),"N/A")</f>
        <v>0</v>
      </c>
      <c r="Q30" s="127"/>
    </row>
    <row r="31" spans="2:17">
      <c r="B31" s="125"/>
      <c r="D31" s="131" t="s">
        <v>722</v>
      </c>
      <c r="E31" s="133">
        <f>IFERROR(COUNTIFS('Audit grid'!$E:$E,'Audit outcomes'!$D31,'Audit grid'!$K:$K,'Audit outcomes'!E$28,'Audit grid'!$L:$L,$D$27),"N/A")</f>
        <v>0</v>
      </c>
      <c r="F31" s="133">
        <f>IFERROR(COUNTIFS('Audit grid'!$E:$E,'Audit outcomes'!$D31,'Audit grid'!$K:$K,'Audit outcomes'!F$28,'Audit grid'!$L:$L,$D$27),"N/A")</f>
        <v>0</v>
      </c>
      <c r="G31" s="133">
        <f>IFERROR(COUNTIFS('Audit grid'!$E:$E,'Audit outcomes'!$D31,'Audit grid'!$K:$K,'Audit outcomes'!G$28,'Audit grid'!$L:$L,$D$27),"N/A")</f>
        <v>0</v>
      </c>
      <c r="Q31" s="127"/>
    </row>
    <row r="32" spans="2:17">
      <c r="B32" s="125"/>
      <c r="D32" s="131" t="s">
        <v>1058</v>
      </c>
      <c r="E32" s="133">
        <f>IFERROR(COUNTIFS('Audit grid'!$E:$E,'Audit outcomes'!$D32,'Audit grid'!$K:$K,'Audit outcomes'!E$28,'Audit grid'!$L:$L,$D$27),"N/A")</f>
        <v>0</v>
      </c>
      <c r="F32" s="133">
        <f>IFERROR(COUNTIFS('Audit grid'!$E:$E,'Audit outcomes'!$D32,'Audit grid'!$K:$K,'Audit outcomes'!F$28,'Audit grid'!$L:$L,$D$27),"N/A")</f>
        <v>0</v>
      </c>
      <c r="G32" s="133">
        <f>IFERROR(COUNTIFS('Audit grid'!$E:$E,'Audit outcomes'!$D32,'Audit grid'!$K:$K,'Audit outcomes'!G$28,'Audit grid'!$L:$L,$D$27),"N/A")</f>
        <v>0</v>
      </c>
      <c r="Q32" s="127"/>
    </row>
    <row r="33" spans="2:17">
      <c r="B33" s="125"/>
      <c r="D33" s="131" t="s">
        <v>1153</v>
      </c>
      <c r="E33" s="165">
        <f>IFERROR(COUNTIFS('Audit grid'!$E:$E,'Audit outcomes'!$D33,'Audit grid'!$K:$K,'Audit outcomes'!E$28,'Audit grid'!$L:$L,$D$27),"N/A")</f>
        <v>0</v>
      </c>
      <c r="F33" s="165">
        <f>IFERROR(COUNTIFS('Audit grid'!$E:$E,'Audit outcomes'!$D33,'Audit grid'!$K:$K,'Audit outcomes'!F$28,'Audit grid'!$L:$L,$D$27),"N/A")</f>
        <v>0</v>
      </c>
      <c r="G33" s="165">
        <f>IFERROR(COUNTIFS('Audit grid'!$E:$E,'Audit outcomes'!$D33,'Audit grid'!$K:$K,'Audit outcomes'!G$28,'Audit grid'!$L:$L,$D$27),"N/A")</f>
        <v>0</v>
      </c>
      <c r="Q33" s="127"/>
    </row>
    <row r="34" spans="2:17">
      <c r="B34" s="125"/>
      <c r="D34" s="134"/>
      <c r="Q34" s="127"/>
    </row>
    <row r="35" spans="2:17">
      <c r="B35" s="125"/>
      <c r="D35" s="119" t="s">
        <v>1410</v>
      </c>
      <c r="Q35" s="127"/>
    </row>
    <row r="36" spans="2:17">
      <c r="B36" s="125"/>
      <c r="D36" s="129" t="s">
        <v>1407</v>
      </c>
      <c r="E36" s="130" t="s">
        <v>293</v>
      </c>
      <c r="F36" s="130" t="s">
        <v>120</v>
      </c>
      <c r="G36" s="130" t="s">
        <v>132</v>
      </c>
      <c r="Q36" s="127"/>
    </row>
    <row r="37" spans="2:17">
      <c r="B37" s="125"/>
      <c r="D37" s="131" t="s">
        <v>116</v>
      </c>
      <c r="E37" s="133">
        <f>IFERROR(COUNTIFS('Audit grid'!$E:$E,'Audit outcomes'!$D37,'Audit grid'!$K:$K,'Audit outcomes'!E$36,'Audit grid'!$L:$L,$D$35),"N/A")</f>
        <v>0</v>
      </c>
      <c r="F37" s="133">
        <f>IFERROR(COUNTIFS('Audit grid'!$E:$E,'Audit outcomes'!$D37,'Audit grid'!$K:$K,'Audit outcomes'!F$36,'Audit grid'!$L:$L,$D$35),"N/A")</f>
        <v>0</v>
      </c>
      <c r="G37" s="133">
        <f>IFERROR(COUNTIFS('Audit grid'!$E:$E,'Audit outcomes'!$D37,'Audit grid'!$K:$K,'Audit outcomes'!G$36,'Audit grid'!$L:$L,$D$35),"N/A")</f>
        <v>0</v>
      </c>
      <c r="Q37" s="127"/>
    </row>
    <row r="38" spans="2:17">
      <c r="B38" s="125"/>
      <c r="D38" s="131" t="s">
        <v>330</v>
      </c>
      <c r="E38" s="133">
        <f>IFERROR(COUNTIFS('Audit grid'!$E:$E,'Audit outcomes'!$D38,'Audit grid'!$K:$K,'Audit outcomes'!E$36,'Audit grid'!$L:$L,$D$35),"N/A")</f>
        <v>0</v>
      </c>
      <c r="F38" s="133">
        <f>IFERROR(COUNTIFS('Audit grid'!$E:$E,'Audit outcomes'!$D38,'Audit grid'!$K:$K,'Audit outcomes'!F$36,'Audit grid'!$L:$L,$D$35),"N/A")</f>
        <v>0</v>
      </c>
      <c r="G38" s="133">
        <f>IFERROR(COUNTIFS('Audit grid'!$E:$E,'Audit outcomes'!$D38,'Audit grid'!$K:$K,'Audit outcomes'!G$36,'Audit grid'!$L:$L,$D$35),"N/A")</f>
        <v>0</v>
      </c>
      <c r="Q38" s="127"/>
    </row>
    <row r="39" spans="2:17">
      <c r="B39" s="125"/>
      <c r="D39" s="131" t="s">
        <v>722</v>
      </c>
      <c r="E39" s="133">
        <f>IFERROR(COUNTIFS('Audit grid'!$E:$E,'Audit outcomes'!$D39,'Audit grid'!$K:$K,'Audit outcomes'!E$36,'Audit grid'!$L:$L,$D$35),"N/A")</f>
        <v>0</v>
      </c>
      <c r="F39" s="133">
        <f>IFERROR(COUNTIFS('Audit grid'!$E:$E,'Audit outcomes'!$D39,'Audit grid'!$K:$K,'Audit outcomes'!F$36,'Audit grid'!$L:$L,$D$35),"N/A")</f>
        <v>0</v>
      </c>
      <c r="G39" s="133">
        <f>IFERROR(COUNTIFS('Audit grid'!$E:$E,'Audit outcomes'!$D39,'Audit grid'!$K:$K,'Audit outcomes'!G$36,'Audit grid'!$L:$L,$D$35),"N/A")</f>
        <v>0</v>
      </c>
      <c r="Q39" s="127"/>
    </row>
    <row r="40" spans="2:17">
      <c r="B40" s="125"/>
      <c r="D40" s="131" t="s">
        <v>1058</v>
      </c>
      <c r="E40" s="133">
        <f>IFERROR(COUNTIFS('Audit grid'!$E:$E,'Audit outcomes'!$D40,'Audit grid'!$K:$K,'Audit outcomes'!E$36,'Audit grid'!$L:$L,$D$35),"N/A")</f>
        <v>0</v>
      </c>
      <c r="F40" s="133">
        <f>IFERROR(COUNTIFS('Audit grid'!$E:$E,'Audit outcomes'!$D40,'Audit grid'!$K:$K,'Audit outcomes'!F$36,'Audit grid'!$L:$L,$D$35),"N/A")</f>
        <v>0</v>
      </c>
      <c r="G40" s="133">
        <f>IFERROR(COUNTIFS('Audit grid'!$E:$E,'Audit outcomes'!$D40,'Audit grid'!$K:$K,'Audit outcomes'!G$36,'Audit grid'!$L:$L,$D$35),"N/A")</f>
        <v>0</v>
      </c>
      <c r="Q40" s="127"/>
    </row>
    <row r="41" spans="2:17">
      <c r="B41" s="125"/>
      <c r="D41" s="131" t="s">
        <v>1153</v>
      </c>
      <c r="E41" s="165">
        <f>IFERROR(COUNTIFS('Audit grid'!$E:$E,'Audit outcomes'!$D41,'Audit grid'!$K:$K,'Audit outcomes'!E$36,'Audit grid'!$L:$L,$D$35),"N/A")</f>
        <v>0</v>
      </c>
      <c r="F41" s="165">
        <f>IFERROR(COUNTIFS('Audit grid'!$E:$E,'Audit outcomes'!$D41,'Audit grid'!$K:$K,'Audit outcomes'!F$36,'Audit grid'!$L:$L,$D$35),"N/A")</f>
        <v>0</v>
      </c>
      <c r="G41" s="165">
        <f>IFERROR(COUNTIFS('Audit grid'!$E:$E,'Audit outcomes'!$D41,'Audit grid'!$K:$K,'Audit outcomes'!G$36,'Audit grid'!$L:$L,$D$35),"N/A")</f>
        <v>0</v>
      </c>
      <c r="Q41" s="127"/>
    </row>
    <row r="42" spans="2:17">
      <c r="B42" s="125"/>
      <c r="D42" s="131"/>
      <c r="E42" s="165"/>
      <c r="F42" s="165"/>
      <c r="G42" s="165"/>
      <c r="Q42" s="127"/>
    </row>
    <row r="43" spans="2:17">
      <c r="B43" s="125"/>
      <c r="D43" s="119" t="s">
        <v>121</v>
      </c>
      <c r="Q43" s="127"/>
    </row>
    <row r="44" spans="2:17">
      <c r="B44" s="125"/>
      <c r="D44" s="129" t="s">
        <v>1407</v>
      </c>
      <c r="E44" s="130" t="s">
        <v>293</v>
      </c>
      <c r="F44" s="130" t="s">
        <v>120</v>
      </c>
      <c r="G44" s="130" t="s">
        <v>132</v>
      </c>
      <c r="Q44" s="127"/>
    </row>
    <row r="45" spans="2:17">
      <c r="B45" s="125"/>
      <c r="D45" s="131" t="s">
        <v>116</v>
      </c>
      <c r="E45" s="133">
        <f>IFERROR(COUNTIFS('Audit grid'!$E:$E,'Audit outcomes'!$D45,'Audit grid'!$K:$K,'Audit outcomes'!E$44,'Audit grid'!$L:$L,$D$43),"N/A")</f>
        <v>0</v>
      </c>
      <c r="F45" s="133">
        <f>IFERROR(COUNTIFS('Audit grid'!$E:$E,'Audit outcomes'!$D45,'Audit grid'!$K:$K,'Audit outcomes'!F$44,'Audit grid'!$L:$L,$D$43),"N/A")</f>
        <v>0</v>
      </c>
      <c r="G45" s="133">
        <f>IFERROR(COUNTIFS('Audit grid'!$E:$E,'Audit outcomes'!$D45,'Audit grid'!$K:$K,'Audit outcomes'!G$44,'Audit grid'!$L:$L,$D$43),"N/A")</f>
        <v>0</v>
      </c>
      <c r="Q45" s="127"/>
    </row>
    <row r="46" spans="2:17">
      <c r="B46" s="125"/>
      <c r="D46" s="131" t="s">
        <v>330</v>
      </c>
      <c r="E46" s="133">
        <f>IFERROR(COUNTIFS('Audit grid'!$E:$E,'Audit outcomes'!$D46,'Audit grid'!$K:$K,'Audit outcomes'!E$44,'Audit grid'!$L:$L,$D$43),"N/A")</f>
        <v>0</v>
      </c>
      <c r="F46" s="133">
        <f>IFERROR(COUNTIFS('Audit grid'!$E:$E,'Audit outcomes'!$D46,'Audit grid'!$K:$K,'Audit outcomes'!F$44,'Audit grid'!$L:$L,$D$43),"N/A")</f>
        <v>0</v>
      </c>
      <c r="G46" s="133">
        <f>IFERROR(COUNTIFS('Audit grid'!$E:$E,'Audit outcomes'!$D46,'Audit grid'!$K:$K,'Audit outcomes'!G$44,'Audit grid'!$L:$L,$D$43),"N/A")</f>
        <v>0</v>
      </c>
      <c r="Q46" s="127"/>
    </row>
    <row r="47" spans="2:17">
      <c r="B47" s="125"/>
      <c r="D47" s="131" t="s">
        <v>722</v>
      </c>
      <c r="E47" s="133">
        <f>IFERROR(COUNTIFS('Audit grid'!$E:$E,'Audit outcomes'!$D47,'Audit grid'!$K:$K,'Audit outcomes'!E$44,'Audit grid'!$L:$L,$D$43),"N/A")</f>
        <v>0</v>
      </c>
      <c r="F47" s="133">
        <f>IFERROR(COUNTIFS('Audit grid'!$E:$E,'Audit outcomes'!$D47,'Audit grid'!$K:$K,'Audit outcomes'!F$44,'Audit grid'!$L:$L,$D$43),"N/A")</f>
        <v>0</v>
      </c>
      <c r="G47" s="133">
        <f>IFERROR(COUNTIFS('Audit grid'!$E:$E,'Audit outcomes'!$D47,'Audit grid'!$K:$K,'Audit outcomes'!G$44,'Audit grid'!$L:$L,$D$43),"N/A")</f>
        <v>0</v>
      </c>
      <c r="Q47" s="127"/>
    </row>
    <row r="48" spans="2:17">
      <c r="B48" s="125"/>
      <c r="D48" s="131" t="s">
        <v>1058</v>
      </c>
      <c r="E48" s="133">
        <f>IFERROR(COUNTIFS('Audit grid'!$E:$E,'Audit outcomes'!$D48,'Audit grid'!$K:$K,'Audit outcomes'!E$44,'Audit grid'!$L:$L,$D$43),"N/A")</f>
        <v>0</v>
      </c>
      <c r="F48" s="133">
        <f>IFERROR(COUNTIFS('Audit grid'!$E:$E,'Audit outcomes'!$D48,'Audit grid'!$K:$K,'Audit outcomes'!F$44,'Audit grid'!$L:$L,$D$43),"N/A")</f>
        <v>0</v>
      </c>
      <c r="G48" s="133">
        <f>IFERROR(COUNTIFS('Audit grid'!$E:$E,'Audit outcomes'!$D48,'Audit grid'!$K:$K,'Audit outcomes'!G$44,'Audit grid'!$L:$L,$D$43),"N/A")</f>
        <v>0</v>
      </c>
      <c r="Q48" s="127"/>
    </row>
    <row r="49" spans="2:17">
      <c r="B49" s="125"/>
      <c r="D49" s="131" t="s">
        <v>1153</v>
      </c>
      <c r="E49" s="165">
        <f>IFERROR(COUNTIFS('Audit grid'!$E:$E,'Audit outcomes'!$D49,'Audit grid'!$K:$K,'Audit outcomes'!E$44,'Audit grid'!$L:$L,$D$43),"N/A")</f>
        <v>0</v>
      </c>
      <c r="F49" s="165">
        <f>IFERROR(COUNTIFS('Audit grid'!$E:$E,'Audit outcomes'!$D49,'Audit grid'!$K:$K,'Audit outcomes'!F$44,'Audit grid'!$L:$L,$D$43),"N/A")</f>
        <v>0</v>
      </c>
      <c r="G49" s="165">
        <f>IFERROR(COUNTIFS('Audit grid'!$E:$E,'Audit outcomes'!$D49,'Audit grid'!$K:$K,'Audit outcomes'!G$44,'Audit grid'!$L:$L,$D$43),"N/A")</f>
        <v>0</v>
      </c>
      <c r="Q49" s="127"/>
    </row>
    <row r="50" spans="2:17">
      <c r="B50" s="125"/>
      <c r="D50" s="131"/>
      <c r="E50" s="165"/>
      <c r="F50" s="165"/>
      <c r="G50" s="165"/>
      <c r="Q50" s="127"/>
    </row>
    <row r="51" spans="2:17" ht="17.100000000000001" thickBot="1">
      <c r="B51" s="125"/>
      <c r="C51" s="126" t="s">
        <v>1411</v>
      </c>
      <c r="Q51" s="127"/>
    </row>
    <row r="52" spans="2:17">
      <c r="B52" s="125"/>
      <c r="C52" s="342" t="s">
        <v>1407</v>
      </c>
      <c r="D52" s="344" t="s">
        <v>98</v>
      </c>
      <c r="E52" s="346" t="s">
        <v>1412</v>
      </c>
      <c r="F52" s="346"/>
      <c r="G52" s="346"/>
      <c r="H52" s="346" t="s">
        <v>1408</v>
      </c>
      <c r="I52" s="346"/>
      <c r="J52" s="346"/>
      <c r="K52" s="346" t="s">
        <v>1409</v>
      </c>
      <c r="L52" s="346"/>
      <c r="M52" s="346"/>
      <c r="N52" s="346" t="s">
        <v>1410</v>
      </c>
      <c r="O52" s="346"/>
      <c r="P52" s="347"/>
      <c r="Q52" s="127"/>
    </row>
    <row r="53" spans="2:17">
      <c r="B53" s="125"/>
      <c r="C53" s="343"/>
      <c r="D53" s="345"/>
      <c r="E53" s="135" t="s">
        <v>293</v>
      </c>
      <c r="F53" s="135" t="s">
        <v>120</v>
      </c>
      <c r="G53" s="135" t="s">
        <v>132</v>
      </c>
      <c r="H53" s="135" t="s">
        <v>293</v>
      </c>
      <c r="I53" s="135" t="s">
        <v>120</v>
      </c>
      <c r="J53" s="135" t="s">
        <v>132</v>
      </c>
      <c r="K53" s="135" t="s">
        <v>293</v>
      </c>
      <c r="L53" s="135" t="s">
        <v>120</v>
      </c>
      <c r="M53" s="135" t="s">
        <v>132</v>
      </c>
      <c r="N53" s="135" t="s">
        <v>293</v>
      </c>
      <c r="O53" s="135" t="s">
        <v>120</v>
      </c>
      <c r="P53" s="136" t="s">
        <v>132</v>
      </c>
      <c r="Q53" s="127"/>
    </row>
    <row r="54" spans="2:17" ht="17.100000000000001">
      <c r="B54" s="125"/>
      <c r="C54" s="137" t="s">
        <v>116</v>
      </c>
      <c r="D54" s="138" t="s">
        <v>117</v>
      </c>
      <c r="E54" s="139">
        <f>IFERROR(COUNTIFS('Audit grid'!$K:$K,'Audit outcomes'!E$53,'Audit grid'!$E:$E,'Audit outcomes'!$C54,'Audit grid'!$F:$F,'Audit outcomes'!$D54,'Audit grid'!$L:$L,"&lt;&gt;N/A"),"N/A")</f>
        <v>0</v>
      </c>
      <c r="F54" s="140">
        <f>IFERROR(COUNTIFS('Audit grid'!$K:$K,'Audit outcomes'!F$53,'Audit grid'!$E:$E,'Audit outcomes'!$C54,'Audit grid'!$F:$F,'Audit outcomes'!$D54,'Audit grid'!$L:$L,"&lt;&gt;N/A"),"N/A")</f>
        <v>3</v>
      </c>
      <c r="G54" s="141">
        <f>IFERROR(COUNTIFS('Audit grid'!$K:$K,'Audit outcomes'!G$53,'Audit grid'!$E:$E,'Audit outcomes'!$C54,'Audit grid'!$F:$F,'Audit outcomes'!$D54,'Audit grid'!$L:$L,"&lt;&gt;N/A"),"N/A")</f>
        <v>1</v>
      </c>
      <c r="H54" s="142">
        <f>IFERROR(COUNTIFS('Audit grid'!$K:$K,'Audit outcomes'!H$53,'Audit grid'!$E:$E,'Audit outcomes'!$C54,'Audit grid'!$F:$F,'Audit outcomes'!$D54,'Audit grid'!$L:$L,$H$52),"N/A")</f>
        <v>0</v>
      </c>
      <c r="I54" s="142">
        <f>IFERROR(COUNTIFS('Audit grid'!$K:$K,'Audit outcomes'!I$53,'Audit grid'!$E:$E,'Audit outcomes'!$C54,'Audit grid'!$F:$F,'Audit outcomes'!$D54,'Audit grid'!$L:$L,$H$52),"N/A")</f>
        <v>0</v>
      </c>
      <c r="J54" s="141">
        <f>IFERROR(COUNTIFS('Audit grid'!$K:$K,'Audit outcomes'!J$53,'Audit grid'!$E:$E,'Audit outcomes'!$C54,'Audit grid'!$F:$F,'Audit outcomes'!$D54,'Audit grid'!$L:$L,$H$52),"N/A")</f>
        <v>0</v>
      </c>
      <c r="K54" s="142">
        <f>IFERROR(COUNTIFS('Audit grid'!$K:$K,'Audit outcomes'!K$53,'Audit grid'!$E:$E,'Audit outcomes'!$C54,'Audit grid'!$F:$F,'Audit outcomes'!$D54,'Audit grid'!$L:$L,$K$52),"N/A")</f>
        <v>0</v>
      </c>
      <c r="L54" s="142">
        <f>IFERROR(COUNTIFS('Audit grid'!$K:$K,'Audit outcomes'!L$53,'Audit grid'!$E:$E,'Audit outcomes'!$C54,'Audit grid'!$F:$F,'Audit outcomes'!$D54,'Audit grid'!$L:$L,$K$52),"N/A")</f>
        <v>0</v>
      </c>
      <c r="M54" s="141">
        <f>IFERROR(COUNTIFS('Audit grid'!$K:$K,'Audit outcomes'!M$53,'Audit grid'!$E:$E,'Audit outcomes'!$C54,'Audit grid'!$F:$F,'Audit outcomes'!$D54,'Audit grid'!$L:$L,$K$52),"N/A")</f>
        <v>0</v>
      </c>
      <c r="N54" s="142">
        <f>IFERROR(COUNTIFS('Audit grid'!$K:$K,'Audit outcomes'!N$53,'Audit grid'!$E:$E,'Audit outcomes'!$C54,'Audit grid'!$F:$F,'Audit outcomes'!$D54,'Audit grid'!$L:$L,$N$52),"N/A")</f>
        <v>0</v>
      </c>
      <c r="O54" s="142">
        <f>IFERROR(COUNTIFS('Audit grid'!$K:$K,'Audit outcomes'!O$53,'Audit grid'!$E:$E,'Audit outcomes'!$C54,'Audit grid'!$F:$F,'Audit outcomes'!$D54,'Audit grid'!$L:$L,$N$52),"N/A")</f>
        <v>0</v>
      </c>
      <c r="P54" s="143">
        <f>IFERROR(COUNTIFS('Audit grid'!$K:$K,'Audit outcomes'!P$53,'Audit grid'!$E:$E,'Audit outcomes'!$C54,'Audit grid'!$F:$F,'Audit outcomes'!$D54,'Audit grid'!$L:$L,$N$52),"N/A")</f>
        <v>0</v>
      </c>
      <c r="Q54" s="127"/>
    </row>
    <row r="55" spans="2:17" ht="17.100000000000001">
      <c r="B55" s="125"/>
      <c r="C55" s="137" t="s">
        <v>116</v>
      </c>
      <c r="D55" s="138" t="s">
        <v>138</v>
      </c>
      <c r="E55" s="144">
        <f>IFERROR(COUNTIFS('Audit grid'!$K:$K,'Audit outcomes'!E$53,'Audit grid'!$E:$E,'Audit outcomes'!$C55,'Audit grid'!$F:$F,'Audit outcomes'!$D55,'Audit grid'!$L:$L,"&lt;&gt;N/A"),"N/A")</f>
        <v>0</v>
      </c>
      <c r="F55" s="142">
        <f>IFERROR(COUNTIFS('Audit grid'!$K:$K,'Audit outcomes'!F$53,'Audit grid'!$E:$E,'Audit outcomes'!$C55,'Audit grid'!$F:$F,'Audit outcomes'!$D55,'Audit grid'!$L:$L,"&lt;&gt;N/A"),"N/A")</f>
        <v>0</v>
      </c>
      <c r="G55" s="145">
        <f>IFERROR(COUNTIFS('Audit grid'!$K:$K,'Audit outcomes'!G$53,'Audit grid'!$E:$E,'Audit outcomes'!$C55,'Audit grid'!$F:$F,'Audit outcomes'!$D55,'Audit grid'!$L:$L,"&lt;&gt;N/A"),"N/A")</f>
        <v>2</v>
      </c>
      <c r="H55" s="142">
        <f>IFERROR(COUNTIFS('Audit grid'!$K:$K,'Audit outcomes'!H$53,'Audit grid'!$E:$E,'Audit outcomes'!$C55,'Audit grid'!$F:$F,'Audit outcomes'!$D55,'Audit grid'!$L:$L,$H$52),"N/A")</f>
        <v>0</v>
      </c>
      <c r="I55" s="142">
        <f>IFERROR(COUNTIFS('Audit grid'!$K:$K,'Audit outcomes'!I$53,'Audit grid'!$E:$E,'Audit outcomes'!$C55,'Audit grid'!$F:$F,'Audit outcomes'!$D55,'Audit grid'!$L:$L,$H$52),"N/A")</f>
        <v>0</v>
      </c>
      <c r="J55" s="145">
        <f>IFERROR(COUNTIFS('Audit grid'!$K:$K,'Audit outcomes'!J$53,'Audit grid'!$E:$E,'Audit outcomes'!$C55,'Audit grid'!$F:$F,'Audit outcomes'!$D55,'Audit grid'!$L:$L,$H$52),"N/A")</f>
        <v>0</v>
      </c>
      <c r="K55" s="142">
        <f>IFERROR(COUNTIFS('Audit grid'!$K:$K,'Audit outcomes'!K$53,'Audit grid'!$E:$E,'Audit outcomes'!$C55,'Audit grid'!$F:$F,'Audit outcomes'!$D55,'Audit grid'!$L:$L,$K$52),"N/A")</f>
        <v>0</v>
      </c>
      <c r="L55" s="142">
        <f>IFERROR(COUNTIFS('Audit grid'!$K:$K,'Audit outcomes'!L$53,'Audit grid'!$E:$E,'Audit outcomes'!$C55,'Audit grid'!$F:$F,'Audit outcomes'!$D55,'Audit grid'!$L:$L,$K$52),"N/A")</f>
        <v>0</v>
      </c>
      <c r="M55" s="145">
        <f>IFERROR(COUNTIFS('Audit grid'!$K:$K,'Audit outcomes'!M$53,'Audit grid'!$E:$E,'Audit outcomes'!$C55,'Audit grid'!$F:$F,'Audit outcomes'!$D55,'Audit grid'!$L:$L,$K$52),"N/A")</f>
        <v>0</v>
      </c>
      <c r="N55" s="142">
        <f>IFERROR(COUNTIFS('Audit grid'!$K:$K,'Audit outcomes'!N$53,'Audit grid'!$E:$E,'Audit outcomes'!$C55,'Audit grid'!$F:$F,'Audit outcomes'!$D55,'Audit grid'!$L:$L,$N$52),"N/A")</f>
        <v>0</v>
      </c>
      <c r="O55" s="142">
        <f>IFERROR(COUNTIFS('Audit grid'!$K:$K,'Audit outcomes'!O$53,'Audit grid'!$E:$E,'Audit outcomes'!$C55,'Audit grid'!$F:$F,'Audit outcomes'!$D55,'Audit grid'!$L:$L,$N$52),"N/A")</f>
        <v>0</v>
      </c>
      <c r="P55" s="143">
        <f>IFERROR(COUNTIFS('Audit grid'!$K:$K,'Audit outcomes'!P$53,'Audit grid'!$E:$E,'Audit outcomes'!$C55,'Audit grid'!$F:$F,'Audit outcomes'!$D55,'Audit grid'!$L:$L,$N$52),"N/A")</f>
        <v>0</v>
      </c>
      <c r="Q55" s="127"/>
    </row>
    <row r="56" spans="2:17" ht="33.950000000000003">
      <c r="B56" s="125"/>
      <c r="C56" s="137" t="s">
        <v>116</v>
      </c>
      <c r="D56" s="138" t="s">
        <v>144</v>
      </c>
      <c r="E56" s="144">
        <f>IFERROR(COUNTIFS('Audit grid'!$K:$K,'Audit outcomes'!E$53,'Audit grid'!$E:$E,'Audit outcomes'!$C56,'Audit grid'!$F:$F,'Audit outcomes'!$D56,'Audit grid'!$L:$L,"&lt;&gt;N/A"),"N/A")</f>
        <v>0</v>
      </c>
      <c r="F56" s="142">
        <f>IFERROR(COUNTIFS('Audit grid'!$K:$K,'Audit outcomes'!F$53,'Audit grid'!$E:$E,'Audit outcomes'!$C56,'Audit grid'!$F:$F,'Audit outcomes'!$D56,'Audit grid'!$L:$L,"&lt;&gt;N/A"),"N/A")</f>
        <v>0</v>
      </c>
      <c r="G56" s="145">
        <f>IFERROR(COUNTIFS('Audit grid'!$K:$K,'Audit outcomes'!G$53,'Audit grid'!$E:$E,'Audit outcomes'!$C56,'Audit grid'!$F:$F,'Audit outcomes'!$D56,'Audit grid'!$L:$L,"&lt;&gt;N/A"),"N/A")</f>
        <v>1</v>
      </c>
      <c r="H56" s="142">
        <f>IFERROR(COUNTIFS('Audit grid'!$K:$K,'Audit outcomes'!H$53,'Audit grid'!$E:$E,'Audit outcomes'!$C56,'Audit grid'!$F:$F,'Audit outcomes'!$D56,'Audit grid'!$L:$L,$H$52),"N/A")</f>
        <v>0</v>
      </c>
      <c r="I56" s="142">
        <f>IFERROR(COUNTIFS('Audit grid'!$K:$K,'Audit outcomes'!I$53,'Audit grid'!$E:$E,'Audit outcomes'!$C56,'Audit grid'!$F:$F,'Audit outcomes'!$D56,'Audit grid'!$L:$L,$H$52),"N/A")</f>
        <v>0</v>
      </c>
      <c r="J56" s="145">
        <f>IFERROR(COUNTIFS('Audit grid'!$K:$K,'Audit outcomes'!J$53,'Audit grid'!$E:$E,'Audit outcomes'!$C56,'Audit grid'!$F:$F,'Audit outcomes'!$D56,'Audit grid'!$L:$L,$H$52),"N/A")</f>
        <v>0</v>
      </c>
      <c r="K56" s="142">
        <f>IFERROR(COUNTIFS('Audit grid'!$K:$K,'Audit outcomes'!K$53,'Audit grid'!$E:$E,'Audit outcomes'!$C56,'Audit grid'!$F:$F,'Audit outcomes'!$D56,'Audit grid'!$L:$L,$K$52),"N/A")</f>
        <v>0</v>
      </c>
      <c r="L56" s="142">
        <f>IFERROR(COUNTIFS('Audit grid'!$K:$K,'Audit outcomes'!L$53,'Audit grid'!$E:$E,'Audit outcomes'!$C56,'Audit grid'!$F:$F,'Audit outcomes'!$D56,'Audit grid'!$L:$L,$K$52),"N/A")</f>
        <v>0</v>
      </c>
      <c r="M56" s="145">
        <f>IFERROR(COUNTIFS('Audit grid'!$K:$K,'Audit outcomes'!M$53,'Audit grid'!$E:$E,'Audit outcomes'!$C56,'Audit grid'!$F:$F,'Audit outcomes'!$D56,'Audit grid'!$L:$L,$K$52),"N/A")</f>
        <v>0</v>
      </c>
      <c r="N56" s="142">
        <f>IFERROR(COUNTIFS('Audit grid'!$K:$K,'Audit outcomes'!N$53,'Audit grid'!$E:$E,'Audit outcomes'!$C56,'Audit grid'!$F:$F,'Audit outcomes'!$D56,'Audit grid'!$L:$L,$N$52),"N/A")</f>
        <v>0</v>
      </c>
      <c r="O56" s="142">
        <f>IFERROR(COUNTIFS('Audit grid'!$K:$K,'Audit outcomes'!O$53,'Audit grid'!$E:$E,'Audit outcomes'!$C56,'Audit grid'!$F:$F,'Audit outcomes'!$D56,'Audit grid'!$L:$L,$N$52),"N/A")</f>
        <v>0</v>
      </c>
      <c r="P56" s="143">
        <f>IFERROR(COUNTIFS('Audit grid'!$K:$K,'Audit outcomes'!P$53,'Audit grid'!$E:$E,'Audit outcomes'!$C56,'Audit grid'!$F:$F,'Audit outcomes'!$D56,'Audit grid'!$L:$L,$N$52),"N/A")</f>
        <v>0</v>
      </c>
      <c r="Q56" s="127"/>
    </row>
    <row r="57" spans="2:17" ht="17.100000000000001">
      <c r="B57" s="125"/>
      <c r="C57" s="137" t="s">
        <v>116</v>
      </c>
      <c r="D57" s="138" t="s">
        <v>149</v>
      </c>
      <c r="E57" s="144">
        <f>IFERROR(COUNTIFS('Audit grid'!$K:$K,'Audit outcomes'!E$53,'Audit grid'!$E:$E,'Audit outcomes'!$C57,'Audit grid'!$F:$F,'Audit outcomes'!$D57,'Audit grid'!$L:$L,"&lt;&gt;N/A"),"N/A")</f>
        <v>0</v>
      </c>
      <c r="F57" s="142">
        <f>IFERROR(COUNTIFS('Audit grid'!$K:$K,'Audit outcomes'!F$53,'Audit grid'!$E:$E,'Audit outcomes'!$C57,'Audit grid'!$F:$F,'Audit outcomes'!$D57,'Audit grid'!$L:$L,"&lt;&gt;N/A"),"N/A")</f>
        <v>1</v>
      </c>
      <c r="G57" s="145">
        <f>IFERROR(COUNTIFS('Audit grid'!$K:$K,'Audit outcomes'!G$53,'Audit grid'!$E:$E,'Audit outcomes'!$C57,'Audit grid'!$F:$F,'Audit outcomes'!$D57,'Audit grid'!$L:$L,"&lt;&gt;N/A"),"N/A")</f>
        <v>7</v>
      </c>
      <c r="H57" s="142">
        <f>IFERROR(COUNTIFS('Audit grid'!$K:$K,'Audit outcomes'!H$53,'Audit grid'!$E:$E,'Audit outcomes'!$C57,'Audit grid'!$F:$F,'Audit outcomes'!$D57,'Audit grid'!$L:$L,$H$52),"N/A")</f>
        <v>0</v>
      </c>
      <c r="I57" s="142">
        <f>IFERROR(COUNTIFS('Audit grid'!$K:$K,'Audit outcomes'!I$53,'Audit grid'!$E:$E,'Audit outcomes'!$C57,'Audit grid'!$F:$F,'Audit outcomes'!$D57,'Audit grid'!$L:$L,$H$52),"N/A")</f>
        <v>0</v>
      </c>
      <c r="J57" s="145">
        <f>IFERROR(COUNTIFS('Audit grid'!$K:$K,'Audit outcomes'!J$53,'Audit grid'!$E:$E,'Audit outcomes'!$C57,'Audit grid'!$F:$F,'Audit outcomes'!$D57,'Audit grid'!$L:$L,$H$52),"N/A")</f>
        <v>0</v>
      </c>
      <c r="K57" s="142">
        <f>IFERROR(COUNTIFS('Audit grid'!$K:$K,'Audit outcomes'!K$53,'Audit grid'!$E:$E,'Audit outcomes'!$C57,'Audit grid'!$F:$F,'Audit outcomes'!$D57,'Audit grid'!$L:$L,$K$52),"N/A")</f>
        <v>0</v>
      </c>
      <c r="L57" s="142">
        <f>IFERROR(COUNTIFS('Audit grid'!$K:$K,'Audit outcomes'!L$53,'Audit grid'!$E:$E,'Audit outcomes'!$C57,'Audit grid'!$F:$F,'Audit outcomes'!$D57,'Audit grid'!$L:$L,$K$52),"N/A")</f>
        <v>0</v>
      </c>
      <c r="M57" s="145">
        <f>IFERROR(COUNTIFS('Audit grid'!$K:$K,'Audit outcomes'!M$53,'Audit grid'!$E:$E,'Audit outcomes'!$C57,'Audit grid'!$F:$F,'Audit outcomes'!$D57,'Audit grid'!$L:$L,$K$52),"N/A")</f>
        <v>0</v>
      </c>
      <c r="N57" s="142">
        <f>IFERROR(COUNTIFS('Audit grid'!$K:$K,'Audit outcomes'!N$53,'Audit grid'!$E:$E,'Audit outcomes'!$C57,'Audit grid'!$F:$F,'Audit outcomes'!$D57,'Audit grid'!$L:$L,$N$52),"N/A")</f>
        <v>0</v>
      </c>
      <c r="O57" s="142">
        <f>IFERROR(COUNTIFS('Audit grid'!$K:$K,'Audit outcomes'!O$53,'Audit grid'!$E:$E,'Audit outcomes'!$C57,'Audit grid'!$F:$F,'Audit outcomes'!$D57,'Audit grid'!$L:$L,$N$52),"N/A")</f>
        <v>0</v>
      </c>
      <c r="P57" s="143">
        <f>IFERROR(COUNTIFS('Audit grid'!$K:$K,'Audit outcomes'!P$53,'Audit grid'!$E:$E,'Audit outcomes'!$C57,'Audit grid'!$F:$F,'Audit outcomes'!$D57,'Audit grid'!$L:$L,$N$52),"N/A")</f>
        <v>0</v>
      </c>
      <c r="Q57" s="127"/>
    </row>
    <row r="58" spans="2:17" ht="17.100000000000001">
      <c r="B58" s="125"/>
      <c r="C58" s="137" t="s">
        <v>116</v>
      </c>
      <c r="D58" s="138" t="s">
        <v>177</v>
      </c>
      <c r="E58" s="144">
        <f>IFERROR(COUNTIFS('Audit grid'!$K:$K,'Audit outcomes'!E$53,'Audit grid'!$E:$E,'Audit outcomes'!$C58,'Audit grid'!$F:$F,'Audit outcomes'!$D58,'Audit grid'!$L:$L,"&lt;&gt;N/A"),"N/A")</f>
        <v>0</v>
      </c>
      <c r="F58" s="142">
        <f>IFERROR(COUNTIFS('Audit grid'!$K:$K,'Audit outcomes'!F$53,'Audit grid'!$E:$E,'Audit outcomes'!$C58,'Audit grid'!$F:$F,'Audit outcomes'!$D58,'Audit grid'!$L:$L,"&lt;&gt;N/A"),"N/A")</f>
        <v>0</v>
      </c>
      <c r="G58" s="145">
        <f>IFERROR(COUNTIFS('Audit grid'!$K:$K,'Audit outcomes'!G$53,'Audit grid'!$E:$E,'Audit outcomes'!$C58,'Audit grid'!$F:$F,'Audit outcomes'!$D58,'Audit grid'!$L:$L,"&lt;&gt;N/A"),"N/A")</f>
        <v>4</v>
      </c>
      <c r="H58" s="142">
        <f>IFERROR(COUNTIFS('Audit grid'!$K:$K,'Audit outcomes'!H$53,'Audit grid'!$E:$E,'Audit outcomes'!$C58,'Audit grid'!$F:$F,'Audit outcomes'!$D58,'Audit grid'!$L:$L,$H$52),"N/A")</f>
        <v>0</v>
      </c>
      <c r="I58" s="142">
        <f>IFERROR(COUNTIFS('Audit grid'!$K:$K,'Audit outcomes'!I$53,'Audit grid'!$E:$E,'Audit outcomes'!$C58,'Audit grid'!$F:$F,'Audit outcomes'!$D58,'Audit grid'!$L:$L,$H$52),"N/A")</f>
        <v>0</v>
      </c>
      <c r="J58" s="145">
        <f>IFERROR(COUNTIFS('Audit grid'!$K:$K,'Audit outcomes'!J$53,'Audit grid'!$E:$E,'Audit outcomes'!$C58,'Audit grid'!$F:$F,'Audit outcomes'!$D58,'Audit grid'!$L:$L,$H$52),"N/A")</f>
        <v>0</v>
      </c>
      <c r="K58" s="142">
        <f>IFERROR(COUNTIFS('Audit grid'!$K:$K,'Audit outcomes'!K$53,'Audit grid'!$E:$E,'Audit outcomes'!$C58,'Audit grid'!$F:$F,'Audit outcomes'!$D58,'Audit grid'!$L:$L,$K$52),"N/A")</f>
        <v>0</v>
      </c>
      <c r="L58" s="142">
        <f>IFERROR(COUNTIFS('Audit grid'!$K:$K,'Audit outcomes'!L$53,'Audit grid'!$E:$E,'Audit outcomes'!$C58,'Audit grid'!$F:$F,'Audit outcomes'!$D58,'Audit grid'!$L:$L,$K$52),"N/A")</f>
        <v>0</v>
      </c>
      <c r="M58" s="145">
        <f>IFERROR(COUNTIFS('Audit grid'!$K:$K,'Audit outcomes'!M$53,'Audit grid'!$E:$E,'Audit outcomes'!$C58,'Audit grid'!$F:$F,'Audit outcomes'!$D58,'Audit grid'!$L:$L,$K$52),"N/A")</f>
        <v>0</v>
      </c>
      <c r="N58" s="142">
        <f>IFERROR(COUNTIFS('Audit grid'!$K:$K,'Audit outcomes'!N$53,'Audit grid'!$E:$E,'Audit outcomes'!$C58,'Audit grid'!$F:$F,'Audit outcomes'!$D58,'Audit grid'!$L:$L,$N$52),"N/A")</f>
        <v>0</v>
      </c>
      <c r="O58" s="142">
        <f>IFERROR(COUNTIFS('Audit grid'!$K:$K,'Audit outcomes'!O$53,'Audit grid'!$E:$E,'Audit outcomes'!$C58,'Audit grid'!$F:$F,'Audit outcomes'!$D58,'Audit grid'!$L:$L,$N$52),"N/A")</f>
        <v>0</v>
      </c>
      <c r="P58" s="143">
        <f>IFERROR(COUNTIFS('Audit grid'!$K:$K,'Audit outcomes'!P$53,'Audit grid'!$E:$E,'Audit outcomes'!$C58,'Audit grid'!$F:$F,'Audit outcomes'!$D58,'Audit grid'!$L:$L,$N$52),"N/A")</f>
        <v>0</v>
      </c>
      <c r="Q58" s="127"/>
    </row>
    <row r="59" spans="2:17" ht="17.100000000000001">
      <c r="B59" s="125"/>
      <c r="C59" s="137" t="s">
        <v>116</v>
      </c>
      <c r="D59" s="138" t="s">
        <v>190</v>
      </c>
      <c r="E59" s="144">
        <f>IFERROR(COUNTIFS('Audit grid'!$K:$K,'Audit outcomes'!E$53,'Audit grid'!$E:$E,'Audit outcomes'!$C59,'Audit grid'!$F:$F,'Audit outcomes'!$D59,'Audit grid'!$L:$L,"&lt;&gt;N/A"),"N/A")</f>
        <v>0</v>
      </c>
      <c r="F59" s="142">
        <f>IFERROR(COUNTIFS('Audit grid'!$K:$K,'Audit outcomes'!F$53,'Audit grid'!$E:$E,'Audit outcomes'!$C59,'Audit grid'!$F:$F,'Audit outcomes'!$D59,'Audit grid'!$L:$L,"&lt;&gt;N/A"),"N/A")</f>
        <v>0</v>
      </c>
      <c r="G59" s="145">
        <f>IFERROR(COUNTIFS('Audit grid'!$K:$K,'Audit outcomes'!G$53,'Audit grid'!$E:$E,'Audit outcomes'!$C59,'Audit grid'!$F:$F,'Audit outcomes'!$D59,'Audit grid'!$L:$L,"&lt;&gt;N/A"),"N/A")</f>
        <v>4</v>
      </c>
      <c r="H59" s="142">
        <f>IFERROR(COUNTIFS('Audit grid'!$K:$K,'Audit outcomes'!H$53,'Audit grid'!$E:$E,'Audit outcomes'!$C59,'Audit grid'!$F:$F,'Audit outcomes'!$D59,'Audit grid'!$L:$L,$H$52),"N/A")</f>
        <v>0</v>
      </c>
      <c r="I59" s="142">
        <f>IFERROR(COUNTIFS('Audit grid'!$K:$K,'Audit outcomes'!I$53,'Audit grid'!$E:$E,'Audit outcomes'!$C59,'Audit grid'!$F:$F,'Audit outcomes'!$D59,'Audit grid'!$L:$L,$H$52),"N/A")</f>
        <v>0</v>
      </c>
      <c r="J59" s="145">
        <f>IFERROR(COUNTIFS('Audit grid'!$K:$K,'Audit outcomes'!J$53,'Audit grid'!$E:$E,'Audit outcomes'!$C59,'Audit grid'!$F:$F,'Audit outcomes'!$D59,'Audit grid'!$L:$L,$H$52),"N/A")</f>
        <v>0</v>
      </c>
      <c r="K59" s="142">
        <f>IFERROR(COUNTIFS('Audit grid'!$K:$K,'Audit outcomes'!K$53,'Audit grid'!$E:$E,'Audit outcomes'!$C59,'Audit grid'!$F:$F,'Audit outcomes'!$D59,'Audit grid'!$L:$L,$K$52),"N/A")</f>
        <v>0</v>
      </c>
      <c r="L59" s="142">
        <f>IFERROR(COUNTIFS('Audit grid'!$K:$K,'Audit outcomes'!L$53,'Audit grid'!$E:$E,'Audit outcomes'!$C59,'Audit grid'!$F:$F,'Audit outcomes'!$D59,'Audit grid'!$L:$L,$K$52),"N/A")</f>
        <v>0</v>
      </c>
      <c r="M59" s="145">
        <f>IFERROR(COUNTIFS('Audit grid'!$K:$K,'Audit outcomes'!M$53,'Audit grid'!$E:$E,'Audit outcomes'!$C59,'Audit grid'!$F:$F,'Audit outcomes'!$D59,'Audit grid'!$L:$L,$K$52),"N/A")</f>
        <v>0</v>
      </c>
      <c r="N59" s="142">
        <f>IFERROR(COUNTIFS('Audit grid'!$K:$K,'Audit outcomes'!N$53,'Audit grid'!$E:$E,'Audit outcomes'!$C59,'Audit grid'!$F:$F,'Audit outcomes'!$D59,'Audit grid'!$L:$L,$N$52),"N/A")</f>
        <v>0</v>
      </c>
      <c r="O59" s="142">
        <f>IFERROR(COUNTIFS('Audit grid'!$K:$K,'Audit outcomes'!O$53,'Audit grid'!$E:$E,'Audit outcomes'!$C59,'Audit grid'!$F:$F,'Audit outcomes'!$D59,'Audit grid'!$L:$L,$N$52),"N/A")</f>
        <v>0</v>
      </c>
      <c r="P59" s="143">
        <f>IFERROR(COUNTIFS('Audit grid'!$K:$K,'Audit outcomes'!P$53,'Audit grid'!$E:$E,'Audit outcomes'!$C59,'Audit grid'!$F:$F,'Audit outcomes'!$D59,'Audit grid'!$L:$L,$N$52),"N/A")</f>
        <v>0</v>
      </c>
      <c r="Q59" s="127"/>
    </row>
    <row r="60" spans="2:17" ht="17.100000000000001">
      <c r="B60" s="125"/>
      <c r="C60" s="137" t="s">
        <v>116</v>
      </c>
      <c r="D60" s="138" t="s">
        <v>203</v>
      </c>
      <c r="E60" s="144">
        <f>IFERROR(COUNTIFS('Audit grid'!$K:$K,'Audit outcomes'!E$53,'Audit grid'!$E:$E,'Audit outcomes'!$C60,'Audit grid'!$F:$F,'Audit outcomes'!$D60,'Audit grid'!$L:$L,"&lt;&gt;N/A"),"N/A")</f>
        <v>0</v>
      </c>
      <c r="F60" s="142">
        <f>IFERROR(COUNTIFS('Audit grid'!$K:$K,'Audit outcomes'!F$53,'Audit grid'!$E:$E,'Audit outcomes'!$C60,'Audit grid'!$F:$F,'Audit outcomes'!$D60,'Audit grid'!$L:$L,"&lt;&gt;N/A"),"N/A")</f>
        <v>0</v>
      </c>
      <c r="G60" s="145">
        <f>IFERROR(COUNTIFS('Audit grid'!$K:$K,'Audit outcomes'!G$53,'Audit grid'!$E:$E,'Audit outcomes'!$C60,'Audit grid'!$F:$F,'Audit outcomes'!$D60,'Audit grid'!$L:$L,"&lt;&gt;N/A"),"N/A")</f>
        <v>4</v>
      </c>
      <c r="H60" s="142">
        <f>IFERROR(COUNTIFS('Audit grid'!$K:$K,'Audit outcomes'!H$53,'Audit grid'!$E:$E,'Audit outcomes'!$C60,'Audit grid'!$F:$F,'Audit outcomes'!$D60,'Audit grid'!$L:$L,$H$52),"N/A")</f>
        <v>0</v>
      </c>
      <c r="I60" s="142">
        <f>IFERROR(COUNTIFS('Audit grid'!$K:$K,'Audit outcomes'!I$53,'Audit grid'!$E:$E,'Audit outcomes'!$C60,'Audit grid'!$F:$F,'Audit outcomes'!$D60,'Audit grid'!$L:$L,$H$52),"N/A")</f>
        <v>0</v>
      </c>
      <c r="J60" s="145">
        <f>IFERROR(COUNTIFS('Audit grid'!$K:$K,'Audit outcomes'!J$53,'Audit grid'!$E:$E,'Audit outcomes'!$C60,'Audit grid'!$F:$F,'Audit outcomes'!$D60,'Audit grid'!$L:$L,$H$52),"N/A")</f>
        <v>0</v>
      </c>
      <c r="K60" s="142">
        <f>IFERROR(COUNTIFS('Audit grid'!$K:$K,'Audit outcomes'!K$53,'Audit grid'!$E:$E,'Audit outcomes'!$C60,'Audit grid'!$F:$F,'Audit outcomes'!$D60,'Audit grid'!$L:$L,$K$52),"N/A")</f>
        <v>0</v>
      </c>
      <c r="L60" s="142">
        <f>IFERROR(COUNTIFS('Audit grid'!$K:$K,'Audit outcomes'!L$53,'Audit grid'!$E:$E,'Audit outcomes'!$C60,'Audit grid'!$F:$F,'Audit outcomes'!$D60,'Audit grid'!$L:$L,$K$52),"N/A")</f>
        <v>0</v>
      </c>
      <c r="M60" s="145">
        <f>IFERROR(COUNTIFS('Audit grid'!$K:$K,'Audit outcomes'!M$53,'Audit grid'!$E:$E,'Audit outcomes'!$C60,'Audit grid'!$F:$F,'Audit outcomes'!$D60,'Audit grid'!$L:$L,$K$52),"N/A")</f>
        <v>0</v>
      </c>
      <c r="N60" s="142">
        <f>IFERROR(COUNTIFS('Audit grid'!$K:$K,'Audit outcomes'!N$53,'Audit grid'!$E:$E,'Audit outcomes'!$C60,'Audit grid'!$F:$F,'Audit outcomes'!$D60,'Audit grid'!$L:$L,$N$52),"N/A")</f>
        <v>0</v>
      </c>
      <c r="O60" s="142">
        <f>IFERROR(COUNTIFS('Audit grid'!$K:$K,'Audit outcomes'!O$53,'Audit grid'!$E:$E,'Audit outcomes'!$C60,'Audit grid'!$F:$F,'Audit outcomes'!$D60,'Audit grid'!$L:$L,$N$52),"N/A")</f>
        <v>0</v>
      </c>
      <c r="P60" s="143">
        <f>IFERROR(COUNTIFS('Audit grid'!$K:$K,'Audit outcomes'!P$53,'Audit grid'!$E:$E,'Audit outcomes'!$C60,'Audit grid'!$F:$F,'Audit outcomes'!$D60,'Audit grid'!$L:$L,$N$52),"N/A")</f>
        <v>0</v>
      </c>
      <c r="Q60" s="127"/>
    </row>
    <row r="61" spans="2:17" ht="33.950000000000003">
      <c r="B61" s="125"/>
      <c r="C61" s="137" t="s">
        <v>116</v>
      </c>
      <c r="D61" s="138" t="s">
        <v>216</v>
      </c>
      <c r="E61" s="144">
        <f>IFERROR(COUNTIFS('Audit grid'!$K:$K,'Audit outcomes'!E$53,'Audit grid'!$E:$E,'Audit outcomes'!$C61,'Audit grid'!$F:$F,'Audit outcomes'!$D61,'Audit grid'!$L:$L,"&lt;&gt;N/A"),"N/A")</f>
        <v>0</v>
      </c>
      <c r="F61" s="142">
        <f>IFERROR(COUNTIFS('Audit grid'!$K:$K,'Audit outcomes'!F$53,'Audit grid'!$E:$E,'Audit outcomes'!$C61,'Audit grid'!$F:$F,'Audit outcomes'!$D61,'Audit grid'!$L:$L,"&lt;&gt;N/A"),"N/A")</f>
        <v>3</v>
      </c>
      <c r="G61" s="145">
        <f>IFERROR(COUNTIFS('Audit grid'!$K:$K,'Audit outcomes'!G$53,'Audit grid'!$E:$E,'Audit outcomes'!$C61,'Audit grid'!$F:$F,'Audit outcomes'!$D61,'Audit grid'!$L:$L,"&lt;&gt;N/A"),"N/A")</f>
        <v>3</v>
      </c>
      <c r="H61" s="142">
        <f>IFERROR(COUNTIFS('Audit grid'!$K:$K,'Audit outcomes'!H$53,'Audit grid'!$E:$E,'Audit outcomes'!$C61,'Audit grid'!$F:$F,'Audit outcomes'!$D61,'Audit grid'!$L:$L,$H$52),"N/A")</f>
        <v>0</v>
      </c>
      <c r="I61" s="142">
        <f>IFERROR(COUNTIFS('Audit grid'!$K:$K,'Audit outcomes'!I$53,'Audit grid'!$E:$E,'Audit outcomes'!$C61,'Audit grid'!$F:$F,'Audit outcomes'!$D61,'Audit grid'!$L:$L,$H$52),"N/A")</f>
        <v>0</v>
      </c>
      <c r="J61" s="145">
        <f>IFERROR(COUNTIFS('Audit grid'!$K:$K,'Audit outcomes'!J$53,'Audit grid'!$E:$E,'Audit outcomes'!$C61,'Audit grid'!$F:$F,'Audit outcomes'!$D61,'Audit grid'!$L:$L,$H$52),"N/A")</f>
        <v>0</v>
      </c>
      <c r="K61" s="142">
        <f>IFERROR(COUNTIFS('Audit grid'!$K:$K,'Audit outcomes'!K$53,'Audit grid'!$E:$E,'Audit outcomes'!$C61,'Audit grid'!$F:$F,'Audit outcomes'!$D61,'Audit grid'!$L:$L,$K$52),"N/A")</f>
        <v>0</v>
      </c>
      <c r="L61" s="142">
        <f>IFERROR(COUNTIFS('Audit grid'!$K:$K,'Audit outcomes'!L$53,'Audit grid'!$E:$E,'Audit outcomes'!$C61,'Audit grid'!$F:$F,'Audit outcomes'!$D61,'Audit grid'!$L:$L,$K$52),"N/A")</f>
        <v>0</v>
      </c>
      <c r="M61" s="145">
        <f>IFERROR(COUNTIFS('Audit grid'!$K:$K,'Audit outcomes'!M$53,'Audit grid'!$E:$E,'Audit outcomes'!$C61,'Audit grid'!$F:$F,'Audit outcomes'!$D61,'Audit grid'!$L:$L,$K$52),"N/A")</f>
        <v>0</v>
      </c>
      <c r="N61" s="142">
        <f>IFERROR(COUNTIFS('Audit grid'!$K:$K,'Audit outcomes'!N$53,'Audit grid'!$E:$E,'Audit outcomes'!$C61,'Audit grid'!$F:$F,'Audit outcomes'!$D61,'Audit grid'!$L:$L,$N$52),"N/A")</f>
        <v>0</v>
      </c>
      <c r="O61" s="142">
        <f>IFERROR(COUNTIFS('Audit grid'!$K:$K,'Audit outcomes'!O$53,'Audit grid'!$E:$E,'Audit outcomes'!$C61,'Audit grid'!$F:$F,'Audit outcomes'!$D61,'Audit grid'!$L:$L,$N$52),"N/A")</f>
        <v>0</v>
      </c>
      <c r="P61" s="143">
        <f>IFERROR(COUNTIFS('Audit grid'!$K:$K,'Audit outcomes'!P$53,'Audit grid'!$E:$E,'Audit outcomes'!$C61,'Audit grid'!$F:$F,'Audit outcomes'!$D61,'Audit grid'!$L:$L,$N$52),"N/A")</f>
        <v>0</v>
      </c>
      <c r="Q61" s="127"/>
    </row>
    <row r="62" spans="2:17" ht="17.100000000000001">
      <c r="B62" s="125"/>
      <c r="C62" s="137" t="s">
        <v>116</v>
      </c>
      <c r="D62" s="138" t="s">
        <v>234</v>
      </c>
      <c r="E62" s="144">
        <f>IFERROR(COUNTIFS('Audit grid'!$K:$K,'Audit outcomes'!E$53,'Audit grid'!$E:$E,'Audit outcomes'!$C62,'Audit grid'!$F:$F,'Audit outcomes'!$D62,'Audit grid'!$L:$L,"&lt;&gt;N/A"),"N/A")</f>
        <v>0</v>
      </c>
      <c r="F62" s="142">
        <f>IFERROR(COUNTIFS('Audit grid'!$K:$K,'Audit outcomes'!F$53,'Audit grid'!$E:$E,'Audit outcomes'!$C62,'Audit grid'!$F:$F,'Audit outcomes'!$D62,'Audit grid'!$L:$L,"&lt;&gt;N/A"),"N/A")</f>
        <v>5</v>
      </c>
      <c r="G62" s="145">
        <f>IFERROR(COUNTIFS('Audit grid'!$K:$K,'Audit outcomes'!G$53,'Audit grid'!$E:$E,'Audit outcomes'!$C62,'Audit grid'!$F:$F,'Audit outcomes'!$D62,'Audit grid'!$L:$L,"&lt;&gt;N/A"),"N/A")</f>
        <v>1</v>
      </c>
      <c r="H62" s="142">
        <f>IFERROR(COUNTIFS('Audit grid'!$K:$K,'Audit outcomes'!H$53,'Audit grid'!$E:$E,'Audit outcomes'!$C62,'Audit grid'!$F:$F,'Audit outcomes'!$D62,'Audit grid'!$L:$L,$H$52),"N/A")</f>
        <v>0</v>
      </c>
      <c r="I62" s="142">
        <f>IFERROR(COUNTIFS('Audit grid'!$K:$K,'Audit outcomes'!I$53,'Audit grid'!$E:$E,'Audit outcomes'!$C62,'Audit grid'!$F:$F,'Audit outcomes'!$D62,'Audit grid'!$L:$L,$H$52),"N/A")</f>
        <v>0</v>
      </c>
      <c r="J62" s="145">
        <f>IFERROR(COUNTIFS('Audit grid'!$K:$K,'Audit outcomes'!J$53,'Audit grid'!$E:$E,'Audit outcomes'!$C62,'Audit grid'!$F:$F,'Audit outcomes'!$D62,'Audit grid'!$L:$L,$H$52),"N/A")</f>
        <v>0</v>
      </c>
      <c r="K62" s="142">
        <f>IFERROR(COUNTIFS('Audit grid'!$K:$K,'Audit outcomes'!K$53,'Audit grid'!$E:$E,'Audit outcomes'!$C62,'Audit grid'!$F:$F,'Audit outcomes'!$D62,'Audit grid'!$L:$L,$K$52),"N/A")</f>
        <v>0</v>
      </c>
      <c r="L62" s="142">
        <f>IFERROR(COUNTIFS('Audit grid'!$K:$K,'Audit outcomes'!L$53,'Audit grid'!$E:$E,'Audit outcomes'!$C62,'Audit grid'!$F:$F,'Audit outcomes'!$D62,'Audit grid'!$L:$L,$K$52),"N/A")</f>
        <v>0</v>
      </c>
      <c r="M62" s="145">
        <f>IFERROR(COUNTIFS('Audit grid'!$K:$K,'Audit outcomes'!M$53,'Audit grid'!$E:$E,'Audit outcomes'!$C62,'Audit grid'!$F:$F,'Audit outcomes'!$D62,'Audit grid'!$L:$L,$K$52),"N/A")</f>
        <v>0</v>
      </c>
      <c r="N62" s="142">
        <f>IFERROR(COUNTIFS('Audit grid'!$K:$K,'Audit outcomes'!N$53,'Audit grid'!$E:$E,'Audit outcomes'!$C62,'Audit grid'!$F:$F,'Audit outcomes'!$D62,'Audit grid'!$L:$L,$N$52),"N/A")</f>
        <v>0</v>
      </c>
      <c r="O62" s="142">
        <f>IFERROR(COUNTIFS('Audit grid'!$K:$K,'Audit outcomes'!O$53,'Audit grid'!$E:$E,'Audit outcomes'!$C62,'Audit grid'!$F:$F,'Audit outcomes'!$D62,'Audit grid'!$L:$L,$N$52),"N/A")</f>
        <v>0</v>
      </c>
      <c r="P62" s="143">
        <f>IFERROR(COUNTIFS('Audit grid'!$K:$K,'Audit outcomes'!P$53,'Audit grid'!$E:$E,'Audit outcomes'!$C62,'Audit grid'!$F:$F,'Audit outcomes'!$D62,'Audit grid'!$L:$L,$N$52),"N/A")</f>
        <v>0</v>
      </c>
      <c r="Q62" s="127"/>
    </row>
    <row r="63" spans="2:17" ht="17.100000000000001">
      <c r="B63" s="125"/>
      <c r="C63" s="137" t="s">
        <v>116</v>
      </c>
      <c r="D63" s="138" t="s">
        <v>253</v>
      </c>
      <c r="E63" s="144">
        <f>IFERROR(COUNTIFS('Audit grid'!$K:$K,'Audit outcomes'!E$53,'Audit grid'!$E:$E,'Audit outcomes'!$C63,'Audit grid'!$F:$F,'Audit outcomes'!$D63,'Audit grid'!$L:$L,"&lt;&gt;N/A"),"N/A")</f>
        <v>0</v>
      </c>
      <c r="F63" s="142">
        <f>IFERROR(COUNTIFS('Audit grid'!$K:$K,'Audit outcomes'!F$53,'Audit grid'!$E:$E,'Audit outcomes'!$C63,'Audit grid'!$F:$F,'Audit outcomes'!$D63,'Audit grid'!$L:$L,"&lt;&gt;N/A"),"N/A")</f>
        <v>0</v>
      </c>
      <c r="G63" s="145">
        <f>IFERROR(COUNTIFS('Audit grid'!$K:$K,'Audit outcomes'!G$53,'Audit grid'!$E:$E,'Audit outcomes'!$C63,'Audit grid'!$F:$F,'Audit outcomes'!$D63,'Audit grid'!$L:$L,"&lt;&gt;N/A"),"N/A")</f>
        <v>2</v>
      </c>
      <c r="H63" s="142">
        <f>IFERROR(COUNTIFS('Audit grid'!$K:$K,'Audit outcomes'!H$53,'Audit grid'!$E:$E,'Audit outcomes'!$C63,'Audit grid'!$F:$F,'Audit outcomes'!$D63,'Audit grid'!$L:$L,$H$52),"N/A")</f>
        <v>0</v>
      </c>
      <c r="I63" s="142">
        <f>IFERROR(COUNTIFS('Audit grid'!$K:$K,'Audit outcomes'!I$53,'Audit grid'!$E:$E,'Audit outcomes'!$C63,'Audit grid'!$F:$F,'Audit outcomes'!$D63,'Audit grid'!$L:$L,$H$52),"N/A")</f>
        <v>0</v>
      </c>
      <c r="J63" s="145">
        <f>IFERROR(COUNTIFS('Audit grid'!$K:$K,'Audit outcomes'!J$53,'Audit grid'!$E:$E,'Audit outcomes'!$C63,'Audit grid'!$F:$F,'Audit outcomes'!$D63,'Audit grid'!$L:$L,$H$52),"N/A")</f>
        <v>0</v>
      </c>
      <c r="K63" s="142">
        <f>IFERROR(COUNTIFS('Audit grid'!$K:$K,'Audit outcomes'!K$53,'Audit grid'!$E:$E,'Audit outcomes'!$C63,'Audit grid'!$F:$F,'Audit outcomes'!$D63,'Audit grid'!$L:$L,$K$52),"N/A")</f>
        <v>0</v>
      </c>
      <c r="L63" s="142">
        <f>IFERROR(COUNTIFS('Audit grid'!$K:$K,'Audit outcomes'!L$53,'Audit grid'!$E:$E,'Audit outcomes'!$C63,'Audit grid'!$F:$F,'Audit outcomes'!$D63,'Audit grid'!$L:$L,$K$52),"N/A")</f>
        <v>0</v>
      </c>
      <c r="M63" s="145">
        <f>IFERROR(COUNTIFS('Audit grid'!$K:$K,'Audit outcomes'!M$53,'Audit grid'!$E:$E,'Audit outcomes'!$C63,'Audit grid'!$F:$F,'Audit outcomes'!$D63,'Audit grid'!$L:$L,$K$52),"N/A")</f>
        <v>0</v>
      </c>
      <c r="N63" s="142">
        <f>IFERROR(COUNTIFS('Audit grid'!$K:$K,'Audit outcomes'!N$53,'Audit grid'!$E:$E,'Audit outcomes'!$C63,'Audit grid'!$F:$F,'Audit outcomes'!$D63,'Audit grid'!$L:$L,$N$52),"N/A")</f>
        <v>0</v>
      </c>
      <c r="O63" s="142">
        <f>IFERROR(COUNTIFS('Audit grid'!$K:$K,'Audit outcomes'!O$53,'Audit grid'!$E:$E,'Audit outcomes'!$C63,'Audit grid'!$F:$F,'Audit outcomes'!$D63,'Audit grid'!$L:$L,$N$52),"N/A")</f>
        <v>0</v>
      </c>
      <c r="P63" s="143">
        <f>IFERROR(COUNTIFS('Audit grid'!$K:$K,'Audit outcomes'!P$53,'Audit grid'!$E:$E,'Audit outcomes'!$C63,'Audit grid'!$F:$F,'Audit outcomes'!$D63,'Audit grid'!$L:$L,$N$52),"N/A")</f>
        <v>0</v>
      </c>
      <c r="Q63" s="127"/>
    </row>
    <row r="64" spans="2:17" ht="17.100000000000001">
      <c r="B64" s="125"/>
      <c r="C64" s="137" t="s">
        <v>116</v>
      </c>
      <c r="D64" s="138" t="s">
        <v>260</v>
      </c>
      <c r="E64" s="144">
        <f>IFERROR(COUNTIFS('Audit grid'!$K:$K,'Audit outcomes'!E$53,'Audit grid'!$E:$E,'Audit outcomes'!$C64,'Audit grid'!$F:$F,'Audit outcomes'!$D64,'Audit grid'!$L:$L,"&lt;&gt;N/A"),"N/A")</f>
        <v>0</v>
      </c>
      <c r="F64" s="142">
        <f>IFERROR(COUNTIFS('Audit grid'!$K:$K,'Audit outcomes'!F$53,'Audit grid'!$E:$E,'Audit outcomes'!$C64,'Audit grid'!$F:$F,'Audit outcomes'!$D64,'Audit grid'!$L:$L,"&lt;&gt;N/A"),"N/A")</f>
        <v>7</v>
      </c>
      <c r="G64" s="145">
        <f>IFERROR(COUNTIFS('Audit grid'!$K:$K,'Audit outcomes'!G$53,'Audit grid'!$E:$E,'Audit outcomes'!$C64,'Audit grid'!$F:$F,'Audit outcomes'!$D64,'Audit grid'!$L:$L,"&lt;&gt;N/A"),"N/A")</f>
        <v>3</v>
      </c>
      <c r="H64" s="142">
        <f>IFERROR(COUNTIFS('Audit grid'!$K:$K,'Audit outcomes'!H$53,'Audit grid'!$E:$E,'Audit outcomes'!$C64,'Audit grid'!$F:$F,'Audit outcomes'!$D64,'Audit grid'!$L:$L,$H$52),"N/A")</f>
        <v>0</v>
      </c>
      <c r="I64" s="142">
        <f>IFERROR(COUNTIFS('Audit grid'!$K:$K,'Audit outcomes'!I$53,'Audit grid'!$E:$E,'Audit outcomes'!$C64,'Audit grid'!$F:$F,'Audit outcomes'!$D64,'Audit grid'!$L:$L,$H$52),"N/A")</f>
        <v>0</v>
      </c>
      <c r="J64" s="145">
        <f>IFERROR(COUNTIFS('Audit grid'!$K:$K,'Audit outcomes'!J$53,'Audit grid'!$E:$E,'Audit outcomes'!$C64,'Audit grid'!$F:$F,'Audit outcomes'!$D64,'Audit grid'!$L:$L,$H$52),"N/A")</f>
        <v>0</v>
      </c>
      <c r="K64" s="142">
        <f>IFERROR(COUNTIFS('Audit grid'!$K:$K,'Audit outcomes'!K$53,'Audit grid'!$E:$E,'Audit outcomes'!$C64,'Audit grid'!$F:$F,'Audit outcomes'!$D64,'Audit grid'!$L:$L,$K$52),"N/A")</f>
        <v>0</v>
      </c>
      <c r="L64" s="142">
        <f>IFERROR(COUNTIFS('Audit grid'!$K:$K,'Audit outcomes'!L$53,'Audit grid'!$E:$E,'Audit outcomes'!$C64,'Audit grid'!$F:$F,'Audit outcomes'!$D64,'Audit grid'!$L:$L,$K$52),"N/A")</f>
        <v>0</v>
      </c>
      <c r="M64" s="145">
        <f>IFERROR(COUNTIFS('Audit grid'!$K:$K,'Audit outcomes'!M$53,'Audit grid'!$E:$E,'Audit outcomes'!$C64,'Audit grid'!$F:$F,'Audit outcomes'!$D64,'Audit grid'!$L:$L,$K$52),"N/A")</f>
        <v>0</v>
      </c>
      <c r="N64" s="142">
        <f>IFERROR(COUNTIFS('Audit grid'!$K:$K,'Audit outcomes'!N$53,'Audit grid'!$E:$E,'Audit outcomes'!$C64,'Audit grid'!$F:$F,'Audit outcomes'!$D64,'Audit grid'!$L:$L,$N$52),"N/A")</f>
        <v>0</v>
      </c>
      <c r="O64" s="142">
        <f>IFERROR(COUNTIFS('Audit grid'!$K:$K,'Audit outcomes'!O$53,'Audit grid'!$E:$E,'Audit outcomes'!$C64,'Audit grid'!$F:$F,'Audit outcomes'!$D64,'Audit grid'!$L:$L,$N$52),"N/A")</f>
        <v>0</v>
      </c>
      <c r="P64" s="143">
        <f>IFERROR(COUNTIFS('Audit grid'!$K:$K,'Audit outcomes'!P$53,'Audit grid'!$E:$E,'Audit outcomes'!$C64,'Audit grid'!$F:$F,'Audit outcomes'!$D64,'Audit grid'!$L:$L,$N$52),"N/A")</f>
        <v>0</v>
      </c>
      <c r="Q64" s="127"/>
    </row>
    <row r="65" spans="2:17" ht="33.950000000000003">
      <c r="B65" s="125"/>
      <c r="C65" s="137" t="s">
        <v>116</v>
      </c>
      <c r="D65" s="138" t="s">
        <v>291</v>
      </c>
      <c r="E65" s="144">
        <f>IFERROR(COUNTIFS('Audit grid'!$K:$K,'Audit outcomes'!E$53,'Audit grid'!$E:$E,'Audit outcomes'!$C65,'Audit grid'!$F:$F,'Audit outcomes'!$D65,'Audit grid'!$L:$L,"&lt;&gt;N/A"),"N/A")</f>
        <v>1</v>
      </c>
      <c r="F65" s="142">
        <f>IFERROR(COUNTIFS('Audit grid'!$K:$K,'Audit outcomes'!F$53,'Audit grid'!$E:$E,'Audit outcomes'!$C65,'Audit grid'!$F:$F,'Audit outcomes'!$D65,'Audit grid'!$L:$L,"&lt;&gt;N/A"),"N/A")</f>
        <v>2</v>
      </c>
      <c r="G65" s="145">
        <f>IFERROR(COUNTIFS('Audit grid'!$K:$K,'Audit outcomes'!G$53,'Audit grid'!$E:$E,'Audit outcomes'!$C65,'Audit grid'!$F:$F,'Audit outcomes'!$D65,'Audit grid'!$L:$L,"&lt;&gt;N/A"),"N/A")</f>
        <v>1</v>
      </c>
      <c r="H65" s="142">
        <f>IFERROR(COUNTIFS('Audit grid'!$K:$K,'Audit outcomes'!H$53,'Audit grid'!$E:$E,'Audit outcomes'!$C65,'Audit grid'!$F:$F,'Audit outcomes'!$D65,'Audit grid'!$L:$L,$H$52),"N/A")</f>
        <v>0</v>
      </c>
      <c r="I65" s="142">
        <f>IFERROR(COUNTIFS('Audit grid'!$K:$K,'Audit outcomes'!I$53,'Audit grid'!$E:$E,'Audit outcomes'!$C65,'Audit grid'!$F:$F,'Audit outcomes'!$D65,'Audit grid'!$L:$L,$H$52),"N/A")</f>
        <v>0</v>
      </c>
      <c r="J65" s="145">
        <f>IFERROR(COUNTIFS('Audit grid'!$K:$K,'Audit outcomes'!J$53,'Audit grid'!$E:$E,'Audit outcomes'!$C65,'Audit grid'!$F:$F,'Audit outcomes'!$D65,'Audit grid'!$L:$L,$H$52),"N/A")</f>
        <v>0</v>
      </c>
      <c r="K65" s="142">
        <f>IFERROR(COUNTIFS('Audit grid'!$K:$K,'Audit outcomes'!K$53,'Audit grid'!$E:$E,'Audit outcomes'!$C65,'Audit grid'!$F:$F,'Audit outcomes'!$D65,'Audit grid'!$L:$L,$K$52),"N/A")</f>
        <v>0</v>
      </c>
      <c r="L65" s="142">
        <f>IFERROR(COUNTIFS('Audit grid'!$K:$K,'Audit outcomes'!L$53,'Audit grid'!$E:$E,'Audit outcomes'!$C65,'Audit grid'!$F:$F,'Audit outcomes'!$D65,'Audit grid'!$L:$L,$K$52),"N/A")</f>
        <v>0</v>
      </c>
      <c r="M65" s="145">
        <f>IFERROR(COUNTIFS('Audit grid'!$K:$K,'Audit outcomes'!M$53,'Audit grid'!$E:$E,'Audit outcomes'!$C65,'Audit grid'!$F:$F,'Audit outcomes'!$D65,'Audit grid'!$L:$L,$K$52),"N/A")</f>
        <v>0</v>
      </c>
      <c r="N65" s="142">
        <f>IFERROR(COUNTIFS('Audit grid'!$K:$K,'Audit outcomes'!N$53,'Audit grid'!$E:$E,'Audit outcomes'!$C65,'Audit grid'!$F:$F,'Audit outcomes'!$D65,'Audit grid'!$L:$L,$N$52),"N/A")</f>
        <v>0</v>
      </c>
      <c r="O65" s="142">
        <f>IFERROR(COUNTIFS('Audit grid'!$K:$K,'Audit outcomes'!O$53,'Audit grid'!$E:$E,'Audit outcomes'!$C65,'Audit grid'!$F:$F,'Audit outcomes'!$D65,'Audit grid'!$L:$L,$N$52),"N/A")</f>
        <v>0</v>
      </c>
      <c r="P65" s="143">
        <f>IFERROR(COUNTIFS('Audit grid'!$K:$K,'Audit outcomes'!P$53,'Audit grid'!$E:$E,'Audit outcomes'!$C65,'Audit grid'!$F:$F,'Audit outcomes'!$D65,'Audit grid'!$L:$L,$N$52),"N/A")</f>
        <v>0</v>
      </c>
      <c r="Q65" s="127"/>
    </row>
    <row r="66" spans="2:17" ht="33.950000000000003">
      <c r="B66" s="125"/>
      <c r="C66" s="146" t="s">
        <v>116</v>
      </c>
      <c r="D66" s="147" t="s">
        <v>305</v>
      </c>
      <c r="E66" s="148">
        <f>IFERROR(COUNTIFS('Audit grid'!$K:$K,'Audit outcomes'!E$53,'Audit grid'!$E:$E,'Audit outcomes'!$C66,'Audit grid'!$F:$F,'Audit outcomes'!$D66,'Audit grid'!$L:$L,"&lt;&gt;N/A"),"N/A")</f>
        <v>0</v>
      </c>
      <c r="F66" s="149">
        <f>IFERROR(COUNTIFS('Audit grid'!$K:$K,'Audit outcomes'!F$53,'Audit grid'!$E:$E,'Audit outcomes'!$C66,'Audit grid'!$F:$F,'Audit outcomes'!$D66,'Audit grid'!$L:$L,"&lt;&gt;N/A"),"N/A")</f>
        <v>8</v>
      </c>
      <c r="G66" s="150">
        <f>IFERROR(COUNTIFS('Audit grid'!$K:$K,'Audit outcomes'!G$53,'Audit grid'!$E:$E,'Audit outcomes'!$C66,'Audit grid'!$F:$F,'Audit outcomes'!$D66,'Audit grid'!$L:$L,"&lt;&gt;N/A"),"N/A")</f>
        <v>0</v>
      </c>
      <c r="H66" s="149">
        <f>IFERROR(COUNTIFS('Audit grid'!$K:$K,'Audit outcomes'!H$53,'Audit grid'!$E:$E,'Audit outcomes'!$C66,'Audit grid'!$F:$F,'Audit outcomes'!$D66,'Audit grid'!$L:$L,$H$52),"N/A")</f>
        <v>0</v>
      </c>
      <c r="I66" s="149">
        <f>IFERROR(COUNTIFS('Audit grid'!$K:$K,'Audit outcomes'!I$53,'Audit grid'!$E:$E,'Audit outcomes'!$C66,'Audit grid'!$F:$F,'Audit outcomes'!$D66,'Audit grid'!$L:$L,$H$52),"N/A")</f>
        <v>0</v>
      </c>
      <c r="J66" s="150">
        <f>IFERROR(COUNTIFS('Audit grid'!$K:$K,'Audit outcomes'!J$53,'Audit grid'!$E:$E,'Audit outcomes'!$C66,'Audit grid'!$F:$F,'Audit outcomes'!$D66,'Audit grid'!$L:$L,$H$52),"N/A")</f>
        <v>0</v>
      </c>
      <c r="K66" s="149">
        <f>IFERROR(COUNTIFS('Audit grid'!$K:$K,'Audit outcomes'!K$53,'Audit grid'!$E:$E,'Audit outcomes'!$C66,'Audit grid'!$F:$F,'Audit outcomes'!$D66,'Audit grid'!$L:$L,$K$52),"N/A")</f>
        <v>0</v>
      </c>
      <c r="L66" s="149">
        <f>IFERROR(COUNTIFS('Audit grid'!$K:$K,'Audit outcomes'!L$53,'Audit grid'!$E:$E,'Audit outcomes'!$C66,'Audit grid'!$F:$F,'Audit outcomes'!$D66,'Audit grid'!$L:$L,$K$52),"N/A")</f>
        <v>0</v>
      </c>
      <c r="M66" s="150">
        <f>IFERROR(COUNTIFS('Audit grid'!$K:$K,'Audit outcomes'!M$53,'Audit grid'!$E:$E,'Audit outcomes'!$C66,'Audit grid'!$F:$F,'Audit outcomes'!$D66,'Audit grid'!$L:$L,$K$52),"N/A")</f>
        <v>0</v>
      </c>
      <c r="N66" s="149">
        <f>IFERROR(COUNTIFS('Audit grid'!$K:$K,'Audit outcomes'!N$53,'Audit grid'!$E:$E,'Audit outcomes'!$C66,'Audit grid'!$F:$F,'Audit outcomes'!$D66,'Audit grid'!$L:$L,$N$52),"N/A")</f>
        <v>0</v>
      </c>
      <c r="O66" s="149">
        <f>IFERROR(COUNTIFS('Audit grid'!$K:$K,'Audit outcomes'!O$53,'Audit grid'!$E:$E,'Audit outcomes'!$C66,'Audit grid'!$F:$F,'Audit outcomes'!$D66,'Audit grid'!$L:$L,$N$52),"N/A")</f>
        <v>0</v>
      </c>
      <c r="P66" s="151">
        <f>IFERROR(COUNTIFS('Audit grid'!$K:$K,'Audit outcomes'!P$53,'Audit grid'!$E:$E,'Audit outcomes'!$C66,'Audit grid'!$F:$F,'Audit outcomes'!$D66,'Audit grid'!$L:$L,$N$52),"N/A")</f>
        <v>0</v>
      </c>
      <c r="Q66" s="127"/>
    </row>
    <row r="67" spans="2:17" ht="17.100000000000001">
      <c r="B67" s="125"/>
      <c r="C67" s="137" t="s">
        <v>330</v>
      </c>
      <c r="D67" s="138" t="s">
        <v>331</v>
      </c>
      <c r="E67" s="144">
        <f>IFERROR(COUNTIFS('Audit grid'!$K:$K,'Audit outcomes'!E$53,'Audit grid'!$E:$E,'Audit outcomes'!$C67,'Audit grid'!$F:$F,'Audit outcomes'!$D67,'Audit grid'!$L:$L,"&lt;&gt;N/A"),"N/A")</f>
        <v>0</v>
      </c>
      <c r="F67" s="142">
        <f>IFERROR(COUNTIFS('Audit grid'!$K:$K,'Audit outcomes'!F$53,'Audit grid'!$E:$E,'Audit outcomes'!$C67,'Audit grid'!$F:$F,'Audit outcomes'!$D67,'Audit grid'!$L:$L,"&lt;&gt;N/A"),"N/A")</f>
        <v>3</v>
      </c>
      <c r="G67" s="145">
        <f>IFERROR(COUNTIFS('Audit grid'!$K:$K,'Audit outcomes'!G$53,'Audit grid'!$E:$E,'Audit outcomes'!$C67,'Audit grid'!$F:$F,'Audit outcomes'!$D67,'Audit grid'!$L:$L,"&lt;&gt;N/A"),"N/A")</f>
        <v>2</v>
      </c>
      <c r="H67" s="142">
        <f>IFERROR(COUNTIFS('Audit grid'!$K:$K,'Audit outcomes'!H$53,'Audit grid'!$E:$E,'Audit outcomes'!$C67,'Audit grid'!$F:$F,'Audit outcomes'!$D67,'Audit grid'!$L:$L,$H$52),"N/A")</f>
        <v>0</v>
      </c>
      <c r="I67" s="142">
        <f>IFERROR(COUNTIFS('Audit grid'!$K:$K,'Audit outcomes'!I$53,'Audit grid'!$E:$E,'Audit outcomes'!$C67,'Audit grid'!$F:$F,'Audit outcomes'!$D67,'Audit grid'!$L:$L,$H$52),"N/A")</f>
        <v>0</v>
      </c>
      <c r="J67" s="142">
        <f>IFERROR(COUNTIFS('Audit grid'!$K:$K,'Audit outcomes'!J$53,'Audit grid'!$E:$E,'Audit outcomes'!$C67,'Audit grid'!$F:$F,'Audit outcomes'!$D67,'Audit grid'!$L:$L,$H$52),"N/A")</f>
        <v>0</v>
      </c>
      <c r="K67" s="144">
        <f>IFERROR(COUNTIFS('Audit grid'!$K:$K,'Audit outcomes'!K$53,'Audit grid'!$E:$E,'Audit outcomes'!$C67,'Audit grid'!$F:$F,'Audit outcomes'!$D67,'Audit grid'!$L:$L,$K$52),"N/A")</f>
        <v>0</v>
      </c>
      <c r="L67" s="142">
        <f>IFERROR(COUNTIFS('Audit grid'!$K:$K,'Audit outcomes'!L$53,'Audit grid'!$E:$E,'Audit outcomes'!$C67,'Audit grid'!$F:$F,'Audit outcomes'!$D67,'Audit grid'!$L:$L,$K$52),"N/A")</f>
        <v>0</v>
      </c>
      <c r="M67" s="145">
        <f>IFERROR(COUNTIFS('Audit grid'!$K:$K,'Audit outcomes'!M$53,'Audit grid'!$E:$E,'Audit outcomes'!$C67,'Audit grid'!$F:$F,'Audit outcomes'!$D67,'Audit grid'!$L:$L,$K$52),"N/A")</f>
        <v>0</v>
      </c>
      <c r="N67" s="142">
        <f>IFERROR(COUNTIFS('Audit grid'!$K:$K,'Audit outcomes'!N$53,'Audit grid'!$E:$E,'Audit outcomes'!$C67,'Audit grid'!$F:$F,'Audit outcomes'!$D67,'Audit grid'!$L:$L,$N$52),"N/A")</f>
        <v>0</v>
      </c>
      <c r="O67" s="142">
        <f>IFERROR(COUNTIFS('Audit grid'!$K:$K,'Audit outcomes'!O$53,'Audit grid'!$E:$E,'Audit outcomes'!$C67,'Audit grid'!$F:$F,'Audit outcomes'!$D67,'Audit grid'!$L:$L,$N$52),"N/A")</f>
        <v>0</v>
      </c>
      <c r="P67" s="143">
        <f>IFERROR(COUNTIFS('Audit grid'!$K:$K,'Audit outcomes'!P$53,'Audit grid'!$E:$E,'Audit outcomes'!$C67,'Audit grid'!$F:$F,'Audit outcomes'!$D67,'Audit grid'!$L:$L,$N$52),"N/A")</f>
        <v>0</v>
      </c>
      <c r="Q67" s="127"/>
    </row>
    <row r="68" spans="2:17" ht="33.950000000000003">
      <c r="B68" s="125"/>
      <c r="C68" s="137" t="s">
        <v>330</v>
      </c>
      <c r="D68" s="138" t="s">
        <v>349</v>
      </c>
      <c r="E68" s="144">
        <f>IFERROR(COUNTIFS('Audit grid'!$K:$K,'Audit outcomes'!E$53,'Audit grid'!$E:$E,'Audit outcomes'!$C68,'Audit grid'!$F:$F,'Audit outcomes'!$D68,'Audit grid'!$L:$L,"&lt;&gt;N/A"),"N/A")</f>
        <v>0</v>
      </c>
      <c r="F68" s="142">
        <f>IFERROR(COUNTIFS('Audit grid'!$K:$K,'Audit outcomes'!F$53,'Audit grid'!$E:$E,'Audit outcomes'!$C68,'Audit grid'!$F:$F,'Audit outcomes'!$D68,'Audit grid'!$L:$L,"&lt;&gt;N/A"),"N/A")</f>
        <v>2</v>
      </c>
      <c r="G68" s="145">
        <f>IFERROR(COUNTIFS('Audit grid'!$K:$K,'Audit outcomes'!G$53,'Audit grid'!$E:$E,'Audit outcomes'!$C68,'Audit grid'!$F:$F,'Audit outcomes'!$D68,'Audit grid'!$L:$L,"&lt;&gt;N/A"),"N/A")</f>
        <v>7</v>
      </c>
      <c r="H68" s="142">
        <f>IFERROR(COUNTIFS('Audit grid'!$K:$K,'Audit outcomes'!H$53,'Audit grid'!$E:$E,'Audit outcomes'!$C68,'Audit grid'!$F:$F,'Audit outcomes'!$D68,'Audit grid'!$L:$L,$H$52),"N/A")</f>
        <v>0</v>
      </c>
      <c r="I68" s="142">
        <f>IFERROR(COUNTIFS('Audit grid'!$K:$K,'Audit outcomes'!I$53,'Audit grid'!$E:$E,'Audit outcomes'!$C68,'Audit grid'!$F:$F,'Audit outcomes'!$D68,'Audit grid'!$L:$L,$H$52),"N/A")</f>
        <v>0</v>
      </c>
      <c r="J68" s="142">
        <f>IFERROR(COUNTIFS('Audit grid'!$K:$K,'Audit outcomes'!J$53,'Audit grid'!$E:$E,'Audit outcomes'!$C68,'Audit grid'!$F:$F,'Audit outcomes'!$D68,'Audit grid'!$L:$L,$H$52),"N/A")</f>
        <v>0</v>
      </c>
      <c r="K68" s="144">
        <f>IFERROR(COUNTIFS('Audit grid'!$K:$K,'Audit outcomes'!K$53,'Audit grid'!$E:$E,'Audit outcomes'!$C68,'Audit grid'!$F:$F,'Audit outcomes'!$D68,'Audit grid'!$L:$L,$K$52),"N/A")</f>
        <v>0</v>
      </c>
      <c r="L68" s="142">
        <f>IFERROR(COUNTIFS('Audit grid'!$K:$K,'Audit outcomes'!L$53,'Audit grid'!$E:$E,'Audit outcomes'!$C68,'Audit grid'!$F:$F,'Audit outcomes'!$D68,'Audit grid'!$L:$L,$K$52),"N/A")</f>
        <v>0</v>
      </c>
      <c r="M68" s="145">
        <f>IFERROR(COUNTIFS('Audit grid'!$K:$K,'Audit outcomes'!M$53,'Audit grid'!$E:$E,'Audit outcomes'!$C68,'Audit grid'!$F:$F,'Audit outcomes'!$D68,'Audit grid'!$L:$L,$K$52),"N/A")</f>
        <v>0</v>
      </c>
      <c r="N68" s="142">
        <f>IFERROR(COUNTIFS('Audit grid'!$K:$K,'Audit outcomes'!N$53,'Audit grid'!$E:$E,'Audit outcomes'!$C68,'Audit grid'!$F:$F,'Audit outcomes'!$D68,'Audit grid'!$L:$L,$N$52),"N/A")</f>
        <v>0</v>
      </c>
      <c r="O68" s="142">
        <f>IFERROR(COUNTIFS('Audit grid'!$K:$K,'Audit outcomes'!O$53,'Audit grid'!$E:$E,'Audit outcomes'!$C68,'Audit grid'!$F:$F,'Audit outcomes'!$D68,'Audit grid'!$L:$L,$N$52),"N/A")</f>
        <v>0</v>
      </c>
      <c r="P68" s="143">
        <f>IFERROR(COUNTIFS('Audit grid'!$K:$K,'Audit outcomes'!P$53,'Audit grid'!$E:$E,'Audit outcomes'!$C68,'Audit grid'!$F:$F,'Audit outcomes'!$D68,'Audit grid'!$L:$L,$N$52),"N/A")</f>
        <v>0</v>
      </c>
      <c r="Q68" s="127"/>
    </row>
    <row r="69" spans="2:17" ht="17.100000000000001">
      <c r="B69" s="125"/>
      <c r="C69" s="137" t="s">
        <v>330</v>
      </c>
      <c r="D69" s="138" t="s">
        <v>377</v>
      </c>
      <c r="E69" s="144">
        <f>IFERROR(COUNTIFS('Audit grid'!$K:$K,'Audit outcomes'!E$53,'Audit grid'!$E:$E,'Audit outcomes'!$C69,'Audit grid'!$F:$F,'Audit outcomes'!$D69,'Audit grid'!$L:$L,"&lt;&gt;N/A"),"N/A")</f>
        <v>0</v>
      </c>
      <c r="F69" s="142">
        <f>IFERROR(COUNTIFS('Audit grid'!$K:$K,'Audit outcomes'!F$53,'Audit grid'!$E:$E,'Audit outcomes'!$C69,'Audit grid'!$F:$F,'Audit outcomes'!$D69,'Audit grid'!$L:$L,"&lt;&gt;N/A"),"N/A")</f>
        <v>2</v>
      </c>
      <c r="G69" s="145">
        <f>IFERROR(COUNTIFS('Audit grid'!$K:$K,'Audit outcomes'!G$53,'Audit grid'!$E:$E,'Audit outcomes'!$C69,'Audit grid'!$F:$F,'Audit outcomes'!$D69,'Audit grid'!$L:$L,"&lt;&gt;N/A"),"N/A")</f>
        <v>0</v>
      </c>
      <c r="H69" s="142">
        <f>IFERROR(COUNTIFS('Audit grid'!$K:$K,'Audit outcomes'!H$53,'Audit grid'!$E:$E,'Audit outcomes'!$C69,'Audit grid'!$F:$F,'Audit outcomes'!$D69,'Audit grid'!$L:$L,$H$52),"N/A")</f>
        <v>0</v>
      </c>
      <c r="I69" s="142">
        <f>IFERROR(COUNTIFS('Audit grid'!$K:$K,'Audit outcomes'!I$53,'Audit grid'!$E:$E,'Audit outcomes'!$C69,'Audit grid'!$F:$F,'Audit outcomes'!$D69,'Audit grid'!$L:$L,$H$52),"N/A")</f>
        <v>0</v>
      </c>
      <c r="J69" s="142">
        <f>IFERROR(COUNTIFS('Audit grid'!$K:$K,'Audit outcomes'!J$53,'Audit grid'!$E:$E,'Audit outcomes'!$C69,'Audit grid'!$F:$F,'Audit outcomes'!$D69,'Audit grid'!$L:$L,$H$52),"N/A")</f>
        <v>0</v>
      </c>
      <c r="K69" s="144">
        <f>IFERROR(COUNTIFS('Audit grid'!$K:$K,'Audit outcomes'!K$53,'Audit grid'!$E:$E,'Audit outcomes'!$C69,'Audit grid'!$F:$F,'Audit outcomes'!$D69,'Audit grid'!$L:$L,$K$52),"N/A")</f>
        <v>0</v>
      </c>
      <c r="L69" s="142">
        <f>IFERROR(COUNTIFS('Audit grid'!$K:$K,'Audit outcomes'!L$53,'Audit grid'!$E:$E,'Audit outcomes'!$C69,'Audit grid'!$F:$F,'Audit outcomes'!$D69,'Audit grid'!$L:$L,$K$52),"N/A")</f>
        <v>0</v>
      </c>
      <c r="M69" s="145">
        <f>IFERROR(COUNTIFS('Audit grid'!$K:$K,'Audit outcomes'!M$53,'Audit grid'!$E:$E,'Audit outcomes'!$C69,'Audit grid'!$F:$F,'Audit outcomes'!$D69,'Audit grid'!$L:$L,$K$52),"N/A")</f>
        <v>0</v>
      </c>
      <c r="N69" s="142">
        <f>IFERROR(COUNTIFS('Audit grid'!$K:$K,'Audit outcomes'!N$53,'Audit grid'!$E:$E,'Audit outcomes'!$C69,'Audit grid'!$F:$F,'Audit outcomes'!$D69,'Audit grid'!$L:$L,$N$52),"N/A")</f>
        <v>0</v>
      </c>
      <c r="O69" s="142">
        <f>IFERROR(COUNTIFS('Audit grid'!$K:$K,'Audit outcomes'!O$53,'Audit grid'!$E:$E,'Audit outcomes'!$C69,'Audit grid'!$F:$F,'Audit outcomes'!$D69,'Audit grid'!$L:$L,$N$52),"N/A")</f>
        <v>0</v>
      </c>
      <c r="P69" s="143">
        <f>IFERROR(COUNTIFS('Audit grid'!$K:$K,'Audit outcomes'!P$53,'Audit grid'!$E:$E,'Audit outcomes'!$C69,'Audit grid'!$F:$F,'Audit outcomes'!$D69,'Audit grid'!$L:$L,$N$52),"N/A")</f>
        <v>0</v>
      </c>
      <c r="Q69" s="127"/>
    </row>
    <row r="70" spans="2:17" ht="33.950000000000003">
      <c r="B70" s="125"/>
      <c r="C70" s="137" t="s">
        <v>330</v>
      </c>
      <c r="D70" s="138" t="s">
        <v>384</v>
      </c>
      <c r="E70" s="144">
        <f>IFERROR(COUNTIFS('Audit grid'!$K:$K,'Audit outcomes'!E$53,'Audit grid'!$E:$E,'Audit outcomes'!$C70,'Audit grid'!$F:$F,'Audit outcomes'!$D70,'Audit grid'!$L:$L,"&lt;&gt;N/A"),"N/A")</f>
        <v>0</v>
      </c>
      <c r="F70" s="142">
        <f>IFERROR(COUNTIFS('Audit grid'!$K:$K,'Audit outcomes'!F$53,'Audit grid'!$E:$E,'Audit outcomes'!$C70,'Audit grid'!$F:$F,'Audit outcomes'!$D70,'Audit grid'!$L:$L,"&lt;&gt;N/A"),"N/A")</f>
        <v>0</v>
      </c>
      <c r="G70" s="145">
        <f>IFERROR(COUNTIFS('Audit grid'!$K:$K,'Audit outcomes'!G$53,'Audit grid'!$E:$E,'Audit outcomes'!$C70,'Audit grid'!$F:$F,'Audit outcomes'!$D70,'Audit grid'!$L:$L,"&lt;&gt;N/A"),"N/A")</f>
        <v>1</v>
      </c>
      <c r="H70" s="142">
        <f>IFERROR(COUNTIFS('Audit grid'!$K:$K,'Audit outcomes'!H$53,'Audit grid'!$E:$E,'Audit outcomes'!$C70,'Audit grid'!$F:$F,'Audit outcomes'!$D70,'Audit grid'!$L:$L,$H$52),"N/A")</f>
        <v>0</v>
      </c>
      <c r="I70" s="142">
        <f>IFERROR(COUNTIFS('Audit grid'!$K:$K,'Audit outcomes'!I$53,'Audit grid'!$E:$E,'Audit outcomes'!$C70,'Audit grid'!$F:$F,'Audit outcomes'!$D70,'Audit grid'!$L:$L,$H$52),"N/A")</f>
        <v>0</v>
      </c>
      <c r="J70" s="142">
        <f>IFERROR(COUNTIFS('Audit grid'!$K:$K,'Audit outcomes'!J$53,'Audit grid'!$E:$E,'Audit outcomes'!$C70,'Audit grid'!$F:$F,'Audit outcomes'!$D70,'Audit grid'!$L:$L,$H$52),"N/A")</f>
        <v>0</v>
      </c>
      <c r="K70" s="144">
        <f>IFERROR(COUNTIFS('Audit grid'!$K:$K,'Audit outcomes'!K$53,'Audit grid'!$E:$E,'Audit outcomes'!$C70,'Audit grid'!$F:$F,'Audit outcomes'!$D70,'Audit grid'!$L:$L,$K$52),"N/A")</f>
        <v>0</v>
      </c>
      <c r="L70" s="142">
        <f>IFERROR(COUNTIFS('Audit grid'!$K:$K,'Audit outcomes'!L$53,'Audit grid'!$E:$E,'Audit outcomes'!$C70,'Audit grid'!$F:$F,'Audit outcomes'!$D70,'Audit grid'!$L:$L,$K$52),"N/A")</f>
        <v>0</v>
      </c>
      <c r="M70" s="145">
        <f>IFERROR(COUNTIFS('Audit grid'!$K:$K,'Audit outcomes'!M$53,'Audit grid'!$E:$E,'Audit outcomes'!$C70,'Audit grid'!$F:$F,'Audit outcomes'!$D70,'Audit grid'!$L:$L,$K$52),"N/A")</f>
        <v>0</v>
      </c>
      <c r="N70" s="142">
        <f>IFERROR(COUNTIFS('Audit grid'!$K:$K,'Audit outcomes'!N$53,'Audit grid'!$E:$E,'Audit outcomes'!$C70,'Audit grid'!$F:$F,'Audit outcomes'!$D70,'Audit grid'!$L:$L,$N$52),"N/A")</f>
        <v>0</v>
      </c>
      <c r="O70" s="142">
        <f>IFERROR(COUNTIFS('Audit grid'!$K:$K,'Audit outcomes'!O$53,'Audit grid'!$E:$E,'Audit outcomes'!$C70,'Audit grid'!$F:$F,'Audit outcomes'!$D70,'Audit grid'!$L:$L,$N$52),"N/A")</f>
        <v>0</v>
      </c>
      <c r="P70" s="143">
        <f>IFERROR(COUNTIFS('Audit grid'!$K:$K,'Audit outcomes'!P$53,'Audit grid'!$E:$E,'Audit outcomes'!$C70,'Audit grid'!$F:$F,'Audit outcomes'!$D70,'Audit grid'!$L:$L,$N$52),"N/A")</f>
        <v>0</v>
      </c>
      <c r="Q70" s="127"/>
    </row>
    <row r="71" spans="2:17" ht="17.100000000000001">
      <c r="B71" s="125"/>
      <c r="C71" s="137" t="s">
        <v>330</v>
      </c>
      <c r="D71" s="138" t="s">
        <v>388</v>
      </c>
      <c r="E71" s="144">
        <f>IFERROR(COUNTIFS('Audit grid'!$K:$K,'Audit outcomes'!E$53,'Audit grid'!$E:$E,'Audit outcomes'!$C71,'Audit grid'!$F:$F,'Audit outcomes'!$D71,'Audit grid'!$L:$L,"&lt;&gt;N/A"),"N/A")</f>
        <v>0</v>
      </c>
      <c r="F71" s="142">
        <f>IFERROR(COUNTIFS('Audit grid'!$K:$K,'Audit outcomes'!F$53,'Audit grid'!$E:$E,'Audit outcomes'!$C71,'Audit grid'!$F:$F,'Audit outcomes'!$D71,'Audit grid'!$L:$L,"&lt;&gt;N/A"),"N/A")</f>
        <v>5</v>
      </c>
      <c r="G71" s="145">
        <f>IFERROR(COUNTIFS('Audit grid'!$K:$K,'Audit outcomes'!G$53,'Audit grid'!$E:$E,'Audit outcomes'!$C71,'Audit grid'!$F:$F,'Audit outcomes'!$D71,'Audit grid'!$L:$L,"&lt;&gt;N/A"),"N/A")</f>
        <v>0</v>
      </c>
      <c r="H71" s="142">
        <f>IFERROR(COUNTIFS('Audit grid'!$K:$K,'Audit outcomes'!H$53,'Audit grid'!$E:$E,'Audit outcomes'!$C71,'Audit grid'!$F:$F,'Audit outcomes'!$D71,'Audit grid'!$L:$L,$H$52),"N/A")</f>
        <v>0</v>
      </c>
      <c r="I71" s="142">
        <f>IFERROR(COUNTIFS('Audit grid'!$K:$K,'Audit outcomes'!I$53,'Audit grid'!$E:$E,'Audit outcomes'!$C71,'Audit grid'!$F:$F,'Audit outcomes'!$D71,'Audit grid'!$L:$L,$H$52),"N/A")</f>
        <v>0</v>
      </c>
      <c r="J71" s="142">
        <f>IFERROR(COUNTIFS('Audit grid'!$K:$K,'Audit outcomes'!J$53,'Audit grid'!$E:$E,'Audit outcomes'!$C71,'Audit grid'!$F:$F,'Audit outcomes'!$D71,'Audit grid'!$L:$L,$H$52),"N/A")</f>
        <v>0</v>
      </c>
      <c r="K71" s="144">
        <f>IFERROR(COUNTIFS('Audit grid'!$K:$K,'Audit outcomes'!K$53,'Audit grid'!$E:$E,'Audit outcomes'!$C71,'Audit grid'!$F:$F,'Audit outcomes'!$D71,'Audit grid'!$L:$L,$K$52),"N/A")</f>
        <v>0</v>
      </c>
      <c r="L71" s="142">
        <f>IFERROR(COUNTIFS('Audit grid'!$K:$K,'Audit outcomes'!L$53,'Audit grid'!$E:$E,'Audit outcomes'!$C71,'Audit grid'!$F:$F,'Audit outcomes'!$D71,'Audit grid'!$L:$L,$K$52),"N/A")</f>
        <v>0</v>
      </c>
      <c r="M71" s="145">
        <f>IFERROR(COUNTIFS('Audit grid'!$K:$K,'Audit outcomes'!M$53,'Audit grid'!$E:$E,'Audit outcomes'!$C71,'Audit grid'!$F:$F,'Audit outcomes'!$D71,'Audit grid'!$L:$L,$K$52),"N/A")</f>
        <v>0</v>
      </c>
      <c r="N71" s="142">
        <f>IFERROR(COUNTIFS('Audit grid'!$K:$K,'Audit outcomes'!N$53,'Audit grid'!$E:$E,'Audit outcomes'!$C71,'Audit grid'!$F:$F,'Audit outcomes'!$D71,'Audit grid'!$L:$L,$N$52),"N/A")</f>
        <v>0</v>
      </c>
      <c r="O71" s="142">
        <f>IFERROR(COUNTIFS('Audit grid'!$K:$K,'Audit outcomes'!O$53,'Audit grid'!$E:$E,'Audit outcomes'!$C71,'Audit grid'!$F:$F,'Audit outcomes'!$D71,'Audit grid'!$L:$L,$N$52),"N/A")</f>
        <v>0</v>
      </c>
      <c r="P71" s="143">
        <f>IFERROR(COUNTIFS('Audit grid'!$K:$K,'Audit outcomes'!P$53,'Audit grid'!$E:$E,'Audit outcomes'!$C71,'Audit grid'!$F:$F,'Audit outcomes'!$D71,'Audit grid'!$L:$L,$N$52),"N/A")</f>
        <v>0</v>
      </c>
      <c r="Q71" s="127"/>
    </row>
    <row r="72" spans="2:17" ht="17.100000000000001">
      <c r="B72" s="125"/>
      <c r="C72" s="137" t="s">
        <v>330</v>
      </c>
      <c r="D72" s="138" t="s">
        <v>405</v>
      </c>
      <c r="E72" s="144">
        <f>IFERROR(COUNTIFS('Audit grid'!$K:$K,'Audit outcomes'!E$53,'Audit grid'!$E:$E,'Audit outcomes'!$C72,'Audit grid'!$F:$F,'Audit outcomes'!$D72,'Audit grid'!$L:$L,"&lt;&gt;N/A"),"N/A")</f>
        <v>1</v>
      </c>
      <c r="F72" s="142">
        <f>IFERROR(COUNTIFS('Audit grid'!$K:$K,'Audit outcomes'!F$53,'Audit grid'!$E:$E,'Audit outcomes'!$C72,'Audit grid'!$F:$F,'Audit outcomes'!$D72,'Audit grid'!$L:$L,"&lt;&gt;N/A"),"N/A")</f>
        <v>5</v>
      </c>
      <c r="G72" s="145">
        <f>IFERROR(COUNTIFS('Audit grid'!$K:$K,'Audit outcomes'!G$53,'Audit grid'!$E:$E,'Audit outcomes'!$C72,'Audit grid'!$F:$F,'Audit outcomes'!$D72,'Audit grid'!$L:$L,"&lt;&gt;N/A"),"N/A")</f>
        <v>0</v>
      </c>
      <c r="H72" s="142">
        <f>IFERROR(COUNTIFS('Audit grid'!$K:$K,'Audit outcomes'!H$53,'Audit grid'!$E:$E,'Audit outcomes'!$C72,'Audit grid'!$F:$F,'Audit outcomes'!$D72,'Audit grid'!$L:$L,$H$52),"N/A")</f>
        <v>0</v>
      </c>
      <c r="I72" s="142">
        <f>IFERROR(COUNTIFS('Audit grid'!$K:$K,'Audit outcomes'!I$53,'Audit grid'!$E:$E,'Audit outcomes'!$C72,'Audit grid'!$F:$F,'Audit outcomes'!$D72,'Audit grid'!$L:$L,$H$52),"N/A")</f>
        <v>0</v>
      </c>
      <c r="J72" s="142">
        <f>IFERROR(COUNTIFS('Audit grid'!$K:$K,'Audit outcomes'!J$53,'Audit grid'!$E:$E,'Audit outcomes'!$C72,'Audit grid'!$F:$F,'Audit outcomes'!$D72,'Audit grid'!$L:$L,$H$52),"N/A")</f>
        <v>0</v>
      </c>
      <c r="K72" s="144">
        <f>IFERROR(COUNTIFS('Audit grid'!$K:$K,'Audit outcomes'!K$53,'Audit grid'!$E:$E,'Audit outcomes'!$C72,'Audit grid'!$F:$F,'Audit outcomes'!$D72,'Audit grid'!$L:$L,$K$52),"N/A")</f>
        <v>0</v>
      </c>
      <c r="L72" s="142">
        <f>IFERROR(COUNTIFS('Audit grid'!$K:$K,'Audit outcomes'!L$53,'Audit grid'!$E:$E,'Audit outcomes'!$C72,'Audit grid'!$F:$F,'Audit outcomes'!$D72,'Audit grid'!$L:$L,$K$52),"N/A")</f>
        <v>0</v>
      </c>
      <c r="M72" s="145">
        <f>IFERROR(COUNTIFS('Audit grid'!$K:$K,'Audit outcomes'!M$53,'Audit grid'!$E:$E,'Audit outcomes'!$C72,'Audit grid'!$F:$F,'Audit outcomes'!$D72,'Audit grid'!$L:$L,$K$52),"N/A")</f>
        <v>0</v>
      </c>
      <c r="N72" s="142">
        <f>IFERROR(COUNTIFS('Audit grid'!$K:$K,'Audit outcomes'!N$53,'Audit grid'!$E:$E,'Audit outcomes'!$C72,'Audit grid'!$F:$F,'Audit outcomes'!$D72,'Audit grid'!$L:$L,$N$52),"N/A")</f>
        <v>0</v>
      </c>
      <c r="O72" s="142">
        <f>IFERROR(COUNTIFS('Audit grid'!$K:$K,'Audit outcomes'!O$53,'Audit grid'!$E:$E,'Audit outcomes'!$C72,'Audit grid'!$F:$F,'Audit outcomes'!$D72,'Audit grid'!$L:$L,$N$52),"N/A")</f>
        <v>0</v>
      </c>
      <c r="P72" s="143">
        <f>IFERROR(COUNTIFS('Audit grid'!$K:$K,'Audit outcomes'!P$53,'Audit grid'!$E:$E,'Audit outcomes'!$C72,'Audit grid'!$F:$F,'Audit outcomes'!$D72,'Audit grid'!$L:$L,$N$52),"N/A")</f>
        <v>0</v>
      </c>
      <c r="Q72" s="127"/>
    </row>
    <row r="73" spans="2:17" ht="17.100000000000001">
      <c r="B73" s="125"/>
      <c r="C73" s="137" t="s">
        <v>330</v>
      </c>
      <c r="D73" s="138" t="s">
        <v>424</v>
      </c>
      <c r="E73" s="144">
        <f>IFERROR(COUNTIFS('Audit grid'!$K:$K,'Audit outcomes'!E$53,'Audit grid'!$E:$E,'Audit outcomes'!$C73,'Audit grid'!$F:$F,'Audit outcomes'!$D73,'Audit grid'!$L:$L,"&lt;&gt;N/A"),"N/A")</f>
        <v>1</v>
      </c>
      <c r="F73" s="142">
        <f>IFERROR(COUNTIFS('Audit grid'!$K:$K,'Audit outcomes'!F$53,'Audit grid'!$E:$E,'Audit outcomes'!$C73,'Audit grid'!$F:$F,'Audit outcomes'!$D73,'Audit grid'!$L:$L,"&lt;&gt;N/A"),"N/A")</f>
        <v>9</v>
      </c>
      <c r="G73" s="145">
        <f>IFERROR(COUNTIFS('Audit grid'!$K:$K,'Audit outcomes'!G$53,'Audit grid'!$E:$E,'Audit outcomes'!$C73,'Audit grid'!$F:$F,'Audit outcomes'!$D73,'Audit grid'!$L:$L,"&lt;&gt;N/A"),"N/A")</f>
        <v>1</v>
      </c>
      <c r="H73" s="142">
        <f>IFERROR(COUNTIFS('Audit grid'!$K:$K,'Audit outcomes'!H$53,'Audit grid'!$E:$E,'Audit outcomes'!$C73,'Audit grid'!$F:$F,'Audit outcomes'!$D73,'Audit grid'!$L:$L,$H$52),"N/A")</f>
        <v>0</v>
      </c>
      <c r="I73" s="142">
        <f>IFERROR(COUNTIFS('Audit grid'!$K:$K,'Audit outcomes'!I$53,'Audit grid'!$E:$E,'Audit outcomes'!$C73,'Audit grid'!$F:$F,'Audit outcomes'!$D73,'Audit grid'!$L:$L,$H$52),"N/A")</f>
        <v>0</v>
      </c>
      <c r="J73" s="142">
        <f>IFERROR(COUNTIFS('Audit grid'!$K:$K,'Audit outcomes'!J$53,'Audit grid'!$E:$E,'Audit outcomes'!$C73,'Audit grid'!$F:$F,'Audit outcomes'!$D73,'Audit grid'!$L:$L,$H$52),"N/A")</f>
        <v>0</v>
      </c>
      <c r="K73" s="144">
        <f>IFERROR(COUNTIFS('Audit grid'!$K:$K,'Audit outcomes'!K$53,'Audit grid'!$E:$E,'Audit outcomes'!$C73,'Audit grid'!$F:$F,'Audit outcomes'!$D73,'Audit grid'!$L:$L,$K$52),"N/A")</f>
        <v>0</v>
      </c>
      <c r="L73" s="142">
        <f>IFERROR(COUNTIFS('Audit grid'!$K:$K,'Audit outcomes'!L$53,'Audit grid'!$E:$E,'Audit outcomes'!$C73,'Audit grid'!$F:$F,'Audit outcomes'!$D73,'Audit grid'!$L:$L,$K$52),"N/A")</f>
        <v>0</v>
      </c>
      <c r="M73" s="145">
        <f>IFERROR(COUNTIFS('Audit grid'!$K:$K,'Audit outcomes'!M$53,'Audit grid'!$E:$E,'Audit outcomes'!$C73,'Audit grid'!$F:$F,'Audit outcomes'!$D73,'Audit grid'!$L:$L,$K$52),"N/A")</f>
        <v>0</v>
      </c>
      <c r="N73" s="142">
        <f>IFERROR(COUNTIFS('Audit grid'!$K:$K,'Audit outcomes'!N$53,'Audit grid'!$E:$E,'Audit outcomes'!$C73,'Audit grid'!$F:$F,'Audit outcomes'!$D73,'Audit grid'!$L:$L,$N$52),"N/A")</f>
        <v>0</v>
      </c>
      <c r="O73" s="142">
        <f>IFERROR(COUNTIFS('Audit grid'!$K:$K,'Audit outcomes'!O$53,'Audit grid'!$E:$E,'Audit outcomes'!$C73,'Audit grid'!$F:$F,'Audit outcomes'!$D73,'Audit grid'!$L:$L,$N$52),"N/A")</f>
        <v>0</v>
      </c>
      <c r="P73" s="143">
        <f>IFERROR(COUNTIFS('Audit grid'!$K:$K,'Audit outcomes'!P$53,'Audit grid'!$E:$E,'Audit outcomes'!$C73,'Audit grid'!$F:$F,'Audit outcomes'!$D73,'Audit grid'!$L:$L,$N$52),"N/A")</f>
        <v>0</v>
      </c>
      <c r="Q73" s="127"/>
    </row>
    <row r="74" spans="2:17" ht="17.100000000000001">
      <c r="B74" s="125"/>
      <c r="C74" s="137" t="s">
        <v>330</v>
      </c>
      <c r="D74" s="138" t="s">
        <v>458</v>
      </c>
      <c r="E74" s="144">
        <f>IFERROR(COUNTIFS('Audit grid'!$K:$K,'Audit outcomes'!E$53,'Audit grid'!$E:$E,'Audit outcomes'!$C74,'Audit grid'!$F:$F,'Audit outcomes'!$D74,'Audit grid'!$L:$L,"&lt;&gt;N/A"),"N/A")</f>
        <v>0</v>
      </c>
      <c r="F74" s="142">
        <f>IFERROR(COUNTIFS('Audit grid'!$K:$K,'Audit outcomes'!F$53,'Audit grid'!$E:$E,'Audit outcomes'!$C74,'Audit grid'!$F:$F,'Audit outcomes'!$D74,'Audit grid'!$L:$L,"&lt;&gt;N/A"),"N/A")</f>
        <v>5</v>
      </c>
      <c r="G74" s="145">
        <f>IFERROR(COUNTIFS('Audit grid'!$K:$K,'Audit outcomes'!G$53,'Audit grid'!$E:$E,'Audit outcomes'!$C74,'Audit grid'!$F:$F,'Audit outcomes'!$D74,'Audit grid'!$L:$L,"&lt;&gt;N/A"),"N/A")</f>
        <v>3</v>
      </c>
      <c r="H74" s="142">
        <f>IFERROR(COUNTIFS('Audit grid'!$K:$K,'Audit outcomes'!H$53,'Audit grid'!$E:$E,'Audit outcomes'!$C74,'Audit grid'!$F:$F,'Audit outcomes'!$D74,'Audit grid'!$L:$L,$H$52),"N/A")</f>
        <v>0</v>
      </c>
      <c r="I74" s="142">
        <f>IFERROR(COUNTIFS('Audit grid'!$K:$K,'Audit outcomes'!I$53,'Audit grid'!$E:$E,'Audit outcomes'!$C74,'Audit grid'!$F:$F,'Audit outcomes'!$D74,'Audit grid'!$L:$L,$H$52),"N/A")</f>
        <v>0</v>
      </c>
      <c r="J74" s="142">
        <f>IFERROR(COUNTIFS('Audit grid'!$K:$K,'Audit outcomes'!J$53,'Audit grid'!$E:$E,'Audit outcomes'!$C74,'Audit grid'!$F:$F,'Audit outcomes'!$D74,'Audit grid'!$L:$L,$H$52),"N/A")</f>
        <v>0</v>
      </c>
      <c r="K74" s="144">
        <f>IFERROR(COUNTIFS('Audit grid'!$K:$K,'Audit outcomes'!K$53,'Audit grid'!$E:$E,'Audit outcomes'!$C74,'Audit grid'!$F:$F,'Audit outcomes'!$D74,'Audit grid'!$L:$L,$K$52),"N/A")</f>
        <v>0</v>
      </c>
      <c r="L74" s="142">
        <f>IFERROR(COUNTIFS('Audit grid'!$K:$K,'Audit outcomes'!L$53,'Audit grid'!$E:$E,'Audit outcomes'!$C74,'Audit grid'!$F:$F,'Audit outcomes'!$D74,'Audit grid'!$L:$L,$K$52),"N/A")</f>
        <v>0</v>
      </c>
      <c r="M74" s="145">
        <f>IFERROR(COUNTIFS('Audit grid'!$K:$K,'Audit outcomes'!M$53,'Audit grid'!$E:$E,'Audit outcomes'!$C74,'Audit grid'!$F:$F,'Audit outcomes'!$D74,'Audit grid'!$L:$L,$K$52),"N/A")</f>
        <v>0</v>
      </c>
      <c r="N74" s="142">
        <f>IFERROR(COUNTIFS('Audit grid'!$K:$K,'Audit outcomes'!N$53,'Audit grid'!$E:$E,'Audit outcomes'!$C74,'Audit grid'!$F:$F,'Audit outcomes'!$D74,'Audit grid'!$L:$L,$N$52),"N/A")</f>
        <v>0</v>
      </c>
      <c r="O74" s="142">
        <f>IFERROR(COUNTIFS('Audit grid'!$K:$K,'Audit outcomes'!O$53,'Audit grid'!$E:$E,'Audit outcomes'!$C74,'Audit grid'!$F:$F,'Audit outcomes'!$D74,'Audit grid'!$L:$L,$N$52),"N/A")</f>
        <v>0</v>
      </c>
      <c r="P74" s="143">
        <f>IFERROR(COUNTIFS('Audit grid'!$K:$K,'Audit outcomes'!P$53,'Audit grid'!$E:$E,'Audit outcomes'!$C74,'Audit grid'!$F:$F,'Audit outcomes'!$D74,'Audit grid'!$L:$L,$N$52),"N/A")</f>
        <v>0</v>
      </c>
      <c r="Q74" s="127"/>
    </row>
    <row r="75" spans="2:17" ht="33.950000000000003">
      <c r="B75" s="125"/>
      <c r="C75" s="137" t="s">
        <v>330</v>
      </c>
      <c r="D75" s="138" t="s">
        <v>483</v>
      </c>
      <c r="E75" s="144">
        <f>IFERROR(COUNTIFS('Audit grid'!$K:$K,'Audit outcomes'!E$53,'Audit grid'!$E:$E,'Audit outcomes'!$C75,'Audit grid'!$F:$F,'Audit outcomes'!$D75,'Audit grid'!$L:$L,"&lt;&gt;N/A"),"N/A")</f>
        <v>0</v>
      </c>
      <c r="F75" s="142">
        <f>IFERROR(COUNTIFS('Audit grid'!$K:$K,'Audit outcomes'!F$53,'Audit grid'!$E:$E,'Audit outcomes'!$C75,'Audit grid'!$F:$F,'Audit outcomes'!$D75,'Audit grid'!$L:$L,"&lt;&gt;N/A"),"N/A")</f>
        <v>7</v>
      </c>
      <c r="G75" s="145">
        <f>IFERROR(COUNTIFS('Audit grid'!$K:$K,'Audit outcomes'!G$53,'Audit grid'!$E:$E,'Audit outcomes'!$C75,'Audit grid'!$F:$F,'Audit outcomes'!$D75,'Audit grid'!$L:$L,"&lt;&gt;N/A"),"N/A")</f>
        <v>0</v>
      </c>
      <c r="H75" s="142">
        <f>IFERROR(COUNTIFS('Audit grid'!$K:$K,'Audit outcomes'!H$53,'Audit grid'!$E:$E,'Audit outcomes'!$C75,'Audit grid'!$F:$F,'Audit outcomes'!$D75,'Audit grid'!$L:$L,$H$52),"N/A")</f>
        <v>0</v>
      </c>
      <c r="I75" s="142">
        <f>IFERROR(COUNTIFS('Audit grid'!$K:$K,'Audit outcomes'!I$53,'Audit grid'!$E:$E,'Audit outcomes'!$C75,'Audit grid'!$F:$F,'Audit outcomes'!$D75,'Audit grid'!$L:$L,$H$52),"N/A")</f>
        <v>0</v>
      </c>
      <c r="J75" s="142">
        <f>IFERROR(COUNTIFS('Audit grid'!$K:$K,'Audit outcomes'!J$53,'Audit grid'!$E:$E,'Audit outcomes'!$C75,'Audit grid'!$F:$F,'Audit outcomes'!$D75,'Audit grid'!$L:$L,$H$52),"N/A")</f>
        <v>0</v>
      </c>
      <c r="K75" s="144">
        <f>IFERROR(COUNTIFS('Audit grid'!$K:$K,'Audit outcomes'!K$53,'Audit grid'!$E:$E,'Audit outcomes'!$C75,'Audit grid'!$F:$F,'Audit outcomes'!$D75,'Audit grid'!$L:$L,$K$52),"N/A")</f>
        <v>0</v>
      </c>
      <c r="L75" s="142">
        <f>IFERROR(COUNTIFS('Audit grid'!$K:$K,'Audit outcomes'!L$53,'Audit grid'!$E:$E,'Audit outcomes'!$C75,'Audit grid'!$F:$F,'Audit outcomes'!$D75,'Audit grid'!$L:$L,$K$52),"N/A")</f>
        <v>0</v>
      </c>
      <c r="M75" s="145">
        <f>IFERROR(COUNTIFS('Audit grid'!$K:$K,'Audit outcomes'!M$53,'Audit grid'!$E:$E,'Audit outcomes'!$C75,'Audit grid'!$F:$F,'Audit outcomes'!$D75,'Audit grid'!$L:$L,$K$52),"N/A")</f>
        <v>0</v>
      </c>
      <c r="N75" s="142">
        <f>IFERROR(COUNTIFS('Audit grid'!$K:$K,'Audit outcomes'!N$53,'Audit grid'!$E:$E,'Audit outcomes'!$C75,'Audit grid'!$F:$F,'Audit outcomes'!$D75,'Audit grid'!$L:$L,$N$52),"N/A")</f>
        <v>0</v>
      </c>
      <c r="O75" s="142">
        <f>IFERROR(COUNTIFS('Audit grid'!$K:$K,'Audit outcomes'!O$53,'Audit grid'!$E:$E,'Audit outcomes'!$C75,'Audit grid'!$F:$F,'Audit outcomes'!$D75,'Audit grid'!$L:$L,$N$52),"N/A")</f>
        <v>0</v>
      </c>
      <c r="P75" s="143">
        <f>IFERROR(COUNTIFS('Audit grid'!$K:$K,'Audit outcomes'!P$53,'Audit grid'!$E:$E,'Audit outcomes'!$C75,'Audit grid'!$F:$F,'Audit outcomes'!$D75,'Audit grid'!$L:$L,$N$52),"N/A")</f>
        <v>0</v>
      </c>
      <c r="Q75" s="127"/>
    </row>
    <row r="76" spans="2:17" ht="17.100000000000001">
      <c r="B76" s="125"/>
      <c r="C76" s="137" t="s">
        <v>330</v>
      </c>
      <c r="D76" s="138" t="s">
        <v>499</v>
      </c>
      <c r="E76" s="144">
        <f>IFERROR(COUNTIFS('Audit grid'!$K:$K,'Audit outcomes'!E$53,'Audit grid'!$E:$E,'Audit outcomes'!$C76,'Audit grid'!$F:$F,'Audit outcomes'!$D76,'Audit grid'!$L:$L,"&lt;&gt;N/A"),"N/A")</f>
        <v>0</v>
      </c>
      <c r="F76" s="142">
        <f>IFERROR(COUNTIFS('Audit grid'!$K:$K,'Audit outcomes'!F$53,'Audit grid'!$E:$E,'Audit outcomes'!$C76,'Audit grid'!$F:$F,'Audit outcomes'!$D76,'Audit grid'!$L:$L,"&lt;&gt;N/A"),"N/A")</f>
        <v>7</v>
      </c>
      <c r="G76" s="145">
        <f>IFERROR(COUNTIFS('Audit grid'!$K:$K,'Audit outcomes'!G$53,'Audit grid'!$E:$E,'Audit outcomes'!$C76,'Audit grid'!$F:$F,'Audit outcomes'!$D76,'Audit grid'!$L:$L,"&lt;&gt;N/A"),"N/A")</f>
        <v>0</v>
      </c>
      <c r="H76" s="142">
        <f>IFERROR(COUNTIFS('Audit grid'!$K:$K,'Audit outcomes'!H$53,'Audit grid'!$E:$E,'Audit outcomes'!$C76,'Audit grid'!$F:$F,'Audit outcomes'!$D76,'Audit grid'!$L:$L,$H$52),"N/A")</f>
        <v>0</v>
      </c>
      <c r="I76" s="142">
        <f>IFERROR(COUNTIFS('Audit grid'!$K:$K,'Audit outcomes'!I$53,'Audit grid'!$E:$E,'Audit outcomes'!$C76,'Audit grid'!$F:$F,'Audit outcomes'!$D76,'Audit grid'!$L:$L,$H$52),"N/A")</f>
        <v>0</v>
      </c>
      <c r="J76" s="142">
        <f>IFERROR(COUNTIFS('Audit grid'!$K:$K,'Audit outcomes'!J$53,'Audit grid'!$E:$E,'Audit outcomes'!$C76,'Audit grid'!$F:$F,'Audit outcomes'!$D76,'Audit grid'!$L:$L,$H$52),"N/A")</f>
        <v>0</v>
      </c>
      <c r="K76" s="144">
        <f>IFERROR(COUNTIFS('Audit grid'!$K:$K,'Audit outcomes'!K$53,'Audit grid'!$E:$E,'Audit outcomes'!$C76,'Audit grid'!$F:$F,'Audit outcomes'!$D76,'Audit grid'!$L:$L,$K$52),"N/A")</f>
        <v>0</v>
      </c>
      <c r="L76" s="142">
        <f>IFERROR(COUNTIFS('Audit grid'!$K:$K,'Audit outcomes'!L$53,'Audit grid'!$E:$E,'Audit outcomes'!$C76,'Audit grid'!$F:$F,'Audit outcomes'!$D76,'Audit grid'!$L:$L,$K$52),"N/A")</f>
        <v>0</v>
      </c>
      <c r="M76" s="145">
        <f>IFERROR(COUNTIFS('Audit grid'!$K:$K,'Audit outcomes'!M$53,'Audit grid'!$E:$E,'Audit outcomes'!$C76,'Audit grid'!$F:$F,'Audit outcomes'!$D76,'Audit grid'!$L:$L,$K$52),"N/A")</f>
        <v>0</v>
      </c>
      <c r="N76" s="142">
        <f>IFERROR(COUNTIFS('Audit grid'!$K:$K,'Audit outcomes'!N$53,'Audit grid'!$E:$E,'Audit outcomes'!$C76,'Audit grid'!$F:$F,'Audit outcomes'!$D76,'Audit grid'!$L:$L,$N$52),"N/A")</f>
        <v>0</v>
      </c>
      <c r="O76" s="142">
        <f>IFERROR(COUNTIFS('Audit grid'!$K:$K,'Audit outcomes'!O$53,'Audit grid'!$E:$E,'Audit outcomes'!$C76,'Audit grid'!$F:$F,'Audit outcomes'!$D76,'Audit grid'!$L:$L,$N$52),"N/A")</f>
        <v>0</v>
      </c>
      <c r="P76" s="143">
        <f>IFERROR(COUNTIFS('Audit grid'!$K:$K,'Audit outcomes'!P$53,'Audit grid'!$E:$E,'Audit outcomes'!$C76,'Audit grid'!$F:$F,'Audit outcomes'!$D76,'Audit grid'!$L:$L,$N$52),"N/A")</f>
        <v>0</v>
      </c>
      <c r="Q76" s="127"/>
    </row>
    <row r="77" spans="2:17" ht="17.100000000000001">
      <c r="B77" s="125"/>
      <c r="C77" s="137" t="s">
        <v>330</v>
      </c>
      <c r="D77" s="138" t="s">
        <v>517</v>
      </c>
      <c r="E77" s="144">
        <f>IFERROR(COUNTIFS('Audit grid'!$K:$K,'Audit outcomes'!E$53,'Audit grid'!$E:$E,'Audit outcomes'!$C77,'Audit grid'!$F:$F,'Audit outcomes'!$D77,'Audit grid'!$L:$L,"&lt;&gt;N/A"),"N/A")</f>
        <v>0</v>
      </c>
      <c r="F77" s="142">
        <f>IFERROR(COUNTIFS('Audit grid'!$K:$K,'Audit outcomes'!F$53,'Audit grid'!$E:$E,'Audit outcomes'!$C77,'Audit grid'!$F:$F,'Audit outcomes'!$D77,'Audit grid'!$L:$L,"&lt;&gt;N/A"),"N/A")</f>
        <v>2</v>
      </c>
      <c r="G77" s="145">
        <f>IFERROR(COUNTIFS('Audit grid'!$K:$K,'Audit outcomes'!G$53,'Audit grid'!$E:$E,'Audit outcomes'!$C77,'Audit grid'!$F:$F,'Audit outcomes'!$D77,'Audit grid'!$L:$L,"&lt;&gt;N/A"),"N/A")</f>
        <v>1</v>
      </c>
      <c r="H77" s="142">
        <f>IFERROR(COUNTIFS('Audit grid'!$K:$K,'Audit outcomes'!H$53,'Audit grid'!$E:$E,'Audit outcomes'!$C77,'Audit grid'!$F:$F,'Audit outcomes'!$D77,'Audit grid'!$L:$L,$H$52),"N/A")</f>
        <v>0</v>
      </c>
      <c r="I77" s="142">
        <f>IFERROR(COUNTIFS('Audit grid'!$K:$K,'Audit outcomes'!I$53,'Audit grid'!$E:$E,'Audit outcomes'!$C77,'Audit grid'!$F:$F,'Audit outcomes'!$D77,'Audit grid'!$L:$L,$H$52),"N/A")</f>
        <v>0</v>
      </c>
      <c r="J77" s="142">
        <f>IFERROR(COUNTIFS('Audit grid'!$K:$K,'Audit outcomes'!J$53,'Audit grid'!$E:$E,'Audit outcomes'!$C77,'Audit grid'!$F:$F,'Audit outcomes'!$D77,'Audit grid'!$L:$L,$H$52),"N/A")</f>
        <v>0</v>
      </c>
      <c r="K77" s="144">
        <f>IFERROR(COUNTIFS('Audit grid'!$K:$K,'Audit outcomes'!K$53,'Audit grid'!$E:$E,'Audit outcomes'!$C77,'Audit grid'!$F:$F,'Audit outcomes'!$D77,'Audit grid'!$L:$L,$K$52),"N/A")</f>
        <v>0</v>
      </c>
      <c r="L77" s="142">
        <f>IFERROR(COUNTIFS('Audit grid'!$K:$K,'Audit outcomes'!L$53,'Audit grid'!$E:$E,'Audit outcomes'!$C77,'Audit grid'!$F:$F,'Audit outcomes'!$D77,'Audit grid'!$L:$L,$K$52),"N/A")</f>
        <v>0</v>
      </c>
      <c r="M77" s="145">
        <f>IFERROR(COUNTIFS('Audit grid'!$K:$K,'Audit outcomes'!M$53,'Audit grid'!$E:$E,'Audit outcomes'!$C77,'Audit grid'!$F:$F,'Audit outcomes'!$D77,'Audit grid'!$L:$L,$K$52),"N/A")</f>
        <v>0</v>
      </c>
      <c r="N77" s="142">
        <f>IFERROR(COUNTIFS('Audit grid'!$K:$K,'Audit outcomes'!N$53,'Audit grid'!$E:$E,'Audit outcomes'!$C77,'Audit grid'!$F:$F,'Audit outcomes'!$D77,'Audit grid'!$L:$L,$N$52),"N/A")</f>
        <v>0</v>
      </c>
      <c r="O77" s="142">
        <f>IFERROR(COUNTIFS('Audit grid'!$K:$K,'Audit outcomes'!O$53,'Audit grid'!$E:$E,'Audit outcomes'!$C77,'Audit grid'!$F:$F,'Audit outcomes'!$D77,'Audit grid'!$L:$L,$N$52),"N/A")</f>
        <v>0</v>
      </c>
      <c r="P77" s="143">
        <f>IFERROR(COUNTIFS('Audit grid'!$K:$K,'Audit outcomes'!P$53,'Audit grid'!$E:$E,'Audit outcomes'!$C77,'Audit grid'!$F:$F,'Audit outcomes'!$D77,'Audit grid'!$L:$L,$N$52),"N/A")</f>
        <v>0</v>
      </c>
      <c r="Q77" s="127"/>
    </row>
    <row r="78" spans="2:17" ht="17.100000000000001">
      <c r="B78" s="125"/>
      <c r="C78" s="137" t="s">
        <v>330</v>
      </c>
      <c r="D78" s="138" t="s">
        <v>527</v>
      </c>
      <c r="E78" s="144">
        <f>IFERROR(COUNTIFS('Audit grid'!$K:$K,'Audit outcomes'!E$53,'Audit grid'!$E:$E,'Audit outcomes'!$C78,'Audit grid'!$F:$F,'Audit outcomes'!$D78,'Audit grid'!$L:$L,"&lt;&gt;N/A"),"N/A")</f>
        <v>0</v>
      </c>
      <c r="F78" s="142">
        <f>IFERROR(COUNTIFS('Audit grid'!$K:$K,'Audit outcomes'!F$53,'Audit grid'!$E:$E,'Audit outcomes'!$C78,'Audit grid'!$F:$F,'Audit outcomes'!$D78,'Audit grid'!$L:$L,"&lt;&gt;N/A"),"N/A")</f>
        <v>3</v>
      </c>
      <c r="G78" s="145">
        <f>IFERROR(COUNTIFS('Audit grid'!$K:$K,'Audit outcomes'!G$53,'Audit grid'!$E:$E,'Audit outcomes'!$C78,'Audit grid'!$F:$F,'Audit outcomes'!$D78,'Audit grid'!$L:$L,"&lt;&gt;N/A"),"N/A")</f>
        <v>2</v>
      </c>
      <c r="H78" s="142">
        <f>IFERROR(COUNTIFS('Audit grid'!$K:$K,'Audit outcomes'!H$53,'Audit grid'!$E:$E,'Audit outcomes'!$C78,'Audit grid'!$F:$F,'Audit outcomes'!$D78,'Audit grid'!$L:$L,$H$52),"N/A")</f>
        <v>0</v>
      </c>
      <c r="I78" s="142">
        <f>IFERROR(COUNTIFS('Audit grid'!$K:$K,'Audit outcomes'!I$53,'Audit grid'!$E:$E,'Audit outcomes'!$C78,'Audit grid'!$F:$F,'Audit outcomes'!$D78,'Audit grid'!$L:$L,$H$52),"N/A")</f>
        <v>0</v>
      </c>
      <c r="J78" s="142">
        <f>IFERROR(COUNTIFS('Audit grid'!$K:$K,'Audit outcomes'!J$53,'Audit grid'!$E:$E,'Audit outcomes'!$C78,'Audit grid'!$F:$F,'Audit outcomes'!$D78,'Audit grid'!$L:$L,$H$52),"N/A")</f>
        <v>0</v>
      </c>
      <c r="K78" s="144">
        <f>IFERROR(COUNTIFS('Audit grid'!$K:$K,'Audit outcomes'!K$53,'Audit grid'!$E:$E,'Audit outcomes'!$C78,'Audit grid'!$F:$F,'Audit outcomes'!$D78,'Audit grid'!$L:$L,$K$52),"N/A")</f>
        <v>0</v>
      </c>
      <c r="L78" s="142">
        <f>IFERROR(COUNTIFS('Audit grid'!$K:$K,'Audit outcomes'!L$53,'Audit grid'!$E:$E,'Audit outcomes'!$C78,'Audit grid'!$F:$F,'Audit outcomes'!$D78,'Audit grid'!$L:$L,$K$52),"N/A")</f>
        <v>0</v>
      </c>
      <c r="M78" s="145">
        <f>IFERROR(COUNTIFS('Audit grid'!$K:$K,'Audit outcomes'!M$53,'Audit grid'!$E:$E,'Audit outcomes'!$C78,'Audit grid'!$F:$F,'Audit outcomes'!$D78,'Audit grid'!$L:$L,$K$52),"N/A")</f>
        <v>0</v>
      </c>
      <c r="N78" s="142">
        <f>IFERROR(COUNTIFS('Audit grid'!$K:$K,'Audit outcomes'!N$53,'Audit grid'!$E:$E,'Audit outcomes'!$C78,'Audit grid'!$F:$F,'Audit outcomes'!$D78,'Audit grid'!$L:$L,$N$52),"N/A")</f>
        <v>0</v>
      </c>
      <c r="O78" s="142">
        <f>IFERROR(COUNTIFS('Audit grid'!$K:$K,'Audit outcomes'!O$53,'Audit grid'!$E:$E,'Audit outcomes'!$C78,'Audit grid'!$F:$F,'Audit outcomes'!$D78,'Audit grid'!$L:$L,$N$52),"N/A")</f>
        <v>0</v>
      </c>
      <c r="P78" s="143">
        <f>IFERROR(COUNTIFS('Audit grid'!$K:$K,'Audit outcomes'!P$53,'Audit grid'!$E:$E,'Audit outcomes'!$C78,'Audit grid'!$F:$F,'Audit outcomes'!$D78,'Audit grid'!$L:$L,$N$52),"N/A")</f>
        <v>0</v>
      </c>
      <c r="Q78" s="127"/>
    </row>
    <row r="79" spans="2:17" ht="17.100000000000001">
      <c r="B79" s="125"/>
      <c r="C79" s="137" t="s">
        <v>330</v>
      </c>
      <c r="D79" s="138" t="s">
        <v>543</v>
      </c>
      <c r="E79" s="144">
        <f>IFERROR(COUNTIFS('Audit grid'!$K:$K,'Audit outcomes'!E$53,'Audit grid'!$E:$E,'Audit outcomes'!$C79,'Audit grid'!$F:$F,'Audit outcomes'!$D79,'Audit grid'!$L:$L,"&lt;&gt;N/A"),"N/A")</f>
        <v>0</v>
      </c>
      <c r="F79" s="142">
        <f>IFERROR(COUNTIFS('Audit grid'!$K:$K,'Audit outcomes'!F$53,'Audit grid'!$E:$E,'Audit outcomes'!$C79,'Audit grid'!$F:$F,'Audit outcomes'!$D79,'Audit grid'!$L:$L,"&lt;&gt;N/A"),"N/A")</f>
        <v>1</v>
      </c>
      <c r="G79" s="145">
        <f>IFERROR(COUNTIFS('Audit grid'!$K:$K,'Audit outcomes'!G$53,'Audit grid'!$E:$E,'Audit outcomes'!$C79,'Audit grid'!$F:$F,'Audit outcomes'!$D79,'Audit grid'!$L:$L,"&lt;&gt;N/A"),"N/A")</f>
        <v>0</v>
      </c>
      <c r="H79" s="142">
        <f>IFERROR(COUNTIFS('Audit grid'!$K:$K,'Audit outcomes'!H$53,'Audit grid'!$E:$E,'Audit outcomes'!$C79,'Audit grid'!$F:$F,'Audit outcomes'!$D79,'Audit grid'!$L:$L,$H$52),"N/A")</f>
        <v>0</v>
      </c>
      <c r="I79" s="142">
        <f>IFERROR(COUNTIFS('Audit grid'!$K:$K,'Audit outcomes'!I$53,'Audit grid'!$E:$E,'Audit outcomes'!$C79,'Audit grid'!$F:$F,'Audit outcomes'!$D79,'Audit grid'!$L:$L,$H$52),"N/A")</f>
        <v>0</v>
      </c>
      <c r="J79" s="142">
        <f>IFERROR(COUNTIFS('Audit grid'!$K:$K,'Audit outcomes'!J$53,'Audit grid'!$E:$E,'Audit outcomes'!$C79,'Audit grid'!$F:$F,'Audit outcomes'!$D79,'Audit grid'!$L:$L,$H$52),"N/A")</f>
        <v>0</v>
      </c>
      <c r="K79" s="144">
        <f>IFERROR(COUNTIFS('Audit grid'!$K:$K,'Audit outcomes'!K$53,'Audit grid'!$E:$E,'Audit outcomes'!$C79,'Audit grid'!$F:$F,'Audit outcomes'!$D79,'Audit grid'!$L:$L,$K$52),"N/A")</f>
        <v>0</v>
      </c>
      <c r="L79" s="142">
        <f>IFERROR(COUNTIFS('Audit grid'!$K:$K,'Audit outcomes'!L$53,'Audit grid'!$E:$E,'Audit outcomes'!$C79,'Audit grid'!$F:$F,'Audit outcomes'!$D79,'Audit grid'!$L:$L,$K$52),"N/A")</f>
        <v>0</v>
      </c>
      <c r="M79" s="145">
        <f>IFERROR(COUNTIFS('Audit grid'!$K:$K,'Audit outcomes'!M$53,'Audit grid'!$E:$E,'Audit outcomes'!$C79,'Audit grid'!$F:$F,'Audit outcomes'!$D79,'Audit grid'!$L:$L,$K$52),"N/A")</f>
        <v>0</v>
      </c>
      <c r="N79" s="142">
        <f>IFERROR(COUNTIFS('Audit grid'!$K:$K,'Audit outcomes'!N$53,'Audit grid'!$E:$E,'Audit outcomes'!$C79,'Audit grid'!$F:$F,'Audit outcomes'!$D79,'Audit grid'!$L:$L,$N$52),"N/A")</f>
        <v>0</v>
      </c>
      <c r="O79" s="142">
        <f>IFERROR(COUNTIFS('Audit grid'!$K:$K,'Audit outcomes'!O$53,'Audit grid'!$E:$E,'Audit outcomes'!$C79,'Audit grid'!$F:$F,'Audit outcomes'!$D79,'Audit grid'!$L:$L,$N$52),"N/A")</f>
        <v>0</v>
      </c>
      <c r="P79" s="143">
        <f>IFERROR(COUNTIFS('Audit grid'!$K:$K,'Audit outcomes'!P$53,'Audit grid'!$E:$E,'Audit outcomes'!$C79,'Audit grid'!$F:$F,'Audit outcomes'!$D79,'Audit grid'!$L:$L,$N$52),"N/A")</f>
        <v>0</v>
      </c>
      <c r="Q79" s="127"/>
    </row>
    <row r="80" spans="2:17" ht="33.950000000000003">
      <c r="B80" s="125"/>
      <c r="C80" s="137" t="s">
        <v>330</v>
      </c>
      <c r="D80" s="138" t="s">
        <v>547</v>
      </c>
      <c r="E80" s="144">
        <f>IFERROR(COUNTIFS('Audit grid'!$K:$K,'Audit outcomes'!E$53,'Audit grid'!$E:$E,'Audit outcomes'!$C80,'Audit grid'!$F:$F,'Audit outcomes'!$D80,'Audit grid'!$L:$L,"&lt;&gt;N/A"),"N/A")</f>
        <v>1</v>
      </c>
      <c r="F80" s="142">
        <f>IFERROR(COUNTIFS('Audit grid'!$K:$K,'Audit outcomes'!F$53,'Audit grid'!$E:$E,'Audit outcomes'!$C80,'Audit grid'!$F:$F,'Audit outcomes'!$D80,'Audit grid'!$L:$L,"&lt;&gt;N/A"),"N/A")</f>
        <v>2</v>
      </c>
      <c r="G80" s="145">
        <f>IFERROR(COUNTIFS('Audit grid'!$K:$K,'Audit outcomes'!G$53,'Audit grid'!$E:$E,'Audit outcomes'!$C80,'Audit grid'!$F:$F,'Audit outcomes'!$D80,'Audit grid'!$L:$L,"&lt;&gt;N/A"),"N/A")</f>
        <v>0</v>
      </c>
      <c r="H80" s="142">
        <f>IFERROR(COUNTIFS('Audit grid'!$K:$K,'Audit outcomes'!H$53,'Audit grid'!$E:$E,'Audit outcomes'!$C80,'Audit grid'!$F:$F,'Audit outcomes'!$D80,'Audit grid'!$L:$L,$H$52),"N/A")</f>
        <v>0</v>
      </c>
      <c r="I80" s="142">
        <f>IFERROR(COUNTIFS('Audit grid'!$K:$K,'Audit outcomes'!I$53,'Audit grid'!$E:$E,'Audit outcomes'!$C80,'Audit grid'!$F:$F,'Audit outcomes'!$D80,'Audit grid'!$L:$L,$H$52),"N/A")</f>
        <v>0</v>
      </c>
      <c r="J80" s="142">
        <f>IFERROR(COUNTIFS('Audit grid'!$K:$K,'Audit outcomes'!J$53,'Audit grid'!$E:$E,'Audit outcomes'!$C80,'Audit grid'!$F:$F,'Audit outcomes'!$D80,'Audit grid'!$L:$L,$H$52),"N/A")</f>
        <v>0</v>
      </c>
      <c r="K80" s="144">
        <f>IFERROR(COUNTIFS('Audit grid'!$K:$K,'Audit outcomes'!K$53,'Audit grid'!$E:$E,'Audit outcomes'!$C80,'Audit grid'!$F:$F,'Audit outcomes'!$D80,'Audit grid'!$L:$L,$K$52),"N/A")</f>
        <v>0</v>
      </c>
      <c r="L80" s="142">
        <f>IFERROR(COUNTIFS('Audit grid'!$K:$K,'Audit outcomes'!L$53,'Audit grid'!$E:$E,'Audit outcomes'!$C80,'Audit grid'!$F:$F,'Audit outcomes'!$D80,'Audit grid'!$L:$L,$K$52),"N/A")</f>
        <v>0</v>
      </c>
      <c r="M80" s="145">
        <f>IFERROR(COUNTIFS('Audit grid'!$K:$K,'Audit outcomes'!M$53,'Audit grid'!$E:$E,'Audit outcomes'!$C80,'Audit grid'!$F:$F,'Audit outcomes'!$D80,'Audit grid'!$L:$L,$K$52),"N/A")</f>
        <v>0</v>
      </c>
      <c r="N80" s="142">
        <f>IFERROR(COUNTIFS('Audit grid'!$K:$K,'Audit outcomes'!N$53,'Audit grid'!$E:$E,'Audit outcomes'!$C80,'Audit grid'!$F:$F,'Audit outcomes'!$D80,'Audit grid'!$L:$L,$N$52),"N/A")</f>
        <v>0</v>
      </c>
      <c r="O80" s="142">
        <f>IFERROR(COUNTIFS('Audit grid'!$K:$K,'Audit outcomes'!O$53,'Audit grid'!$E:$E,'Audit outcomes'!$C80,'Audit grid'!$F:$F,'Audit outcomes'!$D80,'Audit grid'!$L:$L,$N$52),"N/A")</f>
        <v>0</v>
      </c>
      <c r="P80" s="143">
        <f>IFERROR(COUNTIFS('Audit grid'!$K:$K,'Audit outcomes'!P$53,'Audit grid'!$E:$E,'Audit outcomes'!$C80,'Audit grid'!$F:$F,'Audit outcomes'!$D80,'Audit grid'!$L:$L,$N$52),"N/A")</f>
        <v>0</v>
      </c>
      <c r="Q80" s="127"/>
    </row>
    <row r="81" spans="2:17" ht="17.100000000000001">
      <c r="B81" s="125"/>
      <c r="C81" s="137" t="s">
        <v>330</v>
      </c>
      <c r="D81" s="138" t="s">
        <v>557</v>
      </c>
      <c r="E81" s="144">
        <f>IFERROR(COUNTIFS('Audit grid'!$K:$K,'Audit outcomes'!E$53,'Audit grid'!$E:$E,'Audit outcomes'!$C81,'Audit grid'!$F:$F,'Audit outcomes'!$D81,'Audit grid'!$L:$L,"&lt;&gt;N/A"),"N/A")</f>
        <v>0</v>
      </c>
      <c r="F81" s="142">
        <f>IFERROR(COUNTIFS('Audit grid'!$K:$K,'Audit outcomes'!F$53,'Audit grid'!$E:$E,'Audit outcomes'!$C81,'Audit grid'!$F:$F,'Audit outcomes'!$D81,'Audit grid'!$L:$L,"&lt;&gt;N/A"),"N/A")</f>
        <v>4</v>
      </c>
      <c r="G81" s="145">
        <f>IFERROR(COUNTIFS('Audit grid'!$K:$K,'Audit outcomes'!G$53,'Audit grid'!$E:$E,'Audit outcomes'!$C81,'Audit grid'!$F:$F,'Audit outcomes'!$D81,'Audit grid'!$L:$L,"&lt;&gt;N/A"),"N/A")</f>
        <v>1</v>
      </c>
      <c r="H81" s="142">
        <f>IFERROR(COUNTIFS('Audit grid'!$K:$K,'Audit outcomes'!H$53,'Audit grid'!$E:$E,'Audit outcomes'!$C81,'Audit grid'!$F:$F,'Audit outcomes'!$D81,'Audit grid'!$L:$L,$H$52),"N/A")</f>
        <v>0</v>
      </c>
      <c r="I81" s="142">
        <f>IFERROR(COUNTIFS('Audit grid'!$K:$K,'Audit outcomes'!I$53,'Audit grid'!$E:$E,'Audit outcomes'!$C81,'Audit grid'!$F:$F,'Audit outcomes'!$D81,'Audit grid'!$L:$L,$H$52),"N/A")</f>
        <v>0</v>
      </c>
      <c r="J81" s="142">
        <f>IFERROR(COUNTIFS('Audit grid'!$K:$K,'Audit outcomes'!J$53,'Audit grid'!$E:$E,'Audit outcomes'!$C81,'Audit grid'!$F:$F,'Audit outcomes'!$D81,'Audit grid'!$L:$L,$H$52),"N/A")</f>
        <v>0</v>
      </c>
      <c r="K81" s="144">
        <f>IFERROR(COUNTIFS('Audit grid'!$K:$K,'Audit outcomes'!K$53,'Audit grid'!$E:$E,'Audit outcomes'!$C81,'Audit grid'!$F:$F,'Audit outcomes'!$D81,'Audit grid'!$L:$L,$K$52),"N/A")</f>
        <v>0</v>
      </c>
      <c r="L81" s="142">
        <f>IFERROR(COUNTIFS('Audit grid'!$K:$K,'Audit outcomes'!L$53,'Audit grid'!$E:$E,'Audit outcomes'!$C81,'Audit grid'!$F:$F,'Audit outcomes'!$D81,'Audit grid'!$L:$L,$K$52),"N/A")</f>
        <v>0</v>
      </c>
      <c r="M81" s="145">
        <f>IFERROR(COUNTIFS('Audit grid'!$K:$K,'Audit outcomes'!M$53,'Audit grid'!$E:$E,'Audit outcomes'!$C81,'Audit grid'!$F:$F,'Audit outcomes'!$D81,'Audit grid'!$L:$L,$K$52),"N/A")</f>
        <v>0</v>
      </c>
      <c r="N81" s="142">
        <f>IFERROR(COUNTIFS('Audit grid'!$K:$K,'Audit outcomes'!N$53,'Audit grid'!$E:$E,'Audit outcomes'!$C81,'Audit grid'!$F:$F,'Audit outcomes'!$D81,'Audit grid'!$L:$L,$N$52),"N/A")</f>
        <v>0</v>
      </c>
      <c r="O81" s="142">
        <f>IFERROR(COUNTIFS('Audit grid'!$K:$K,'Audit outcomes'!O$53,'Audit grid'!$E:$E,'Audit outcomes'!$C81,'Audit grid'!$F:$F,'Audit outcomes'!$D81,'Audit grid'!$L:$L,$N$52),"N/A")</f>
        <v>0</v>
      </c>
      <c r="P81" s="143">
        <f>IFERROR(COUNTIFS('Audit grid'!$K:$K,'Audit outcomes'!P$53,'Audit grid'!$E:$E,'Audit outcomes'!$C81,'Audit grid'!$F:$F,'Audit outcomes'!$D81,'Audit grid'!$L:$L,$N$52),"N/A")</f>
        <v>0</v>
      </c>
      <c r="Q81" s="127"/>
    </row>
    <row r="82" spans="2:17" ht="17.100000000000001">
      <c r="B82" s="125"/>
      <c r="C82" s="137" t="s">
        <v>330</v>
      </c>
      <c r="D82" s="138" t="s">
        <v>573</v>
      </c>
      <c r="E82" s="144">
        <f>IFERROR(COUNTIFS('Audit grid'!$K:$K,'Audit outcomes'!E$53,'Audit grid'!$E:$E,'Audit outcomes'!$C82,'Audit grid'!$F:$F,'Audit outcomes'!$D82,'Audit grid'!$L:$L,"&lt;&gt;N/A"),"N/A")</f>
        <v>0</v>
      </c>
      <c r="F82" s="142">
        <f>IFERROR(COUNTIFS('Audit grid'!$K:$K,'Audit outcomes'!F$53,'Audit grid'!$E:$E,'Audit outcomes'!$C82,'Audit grid'!$F:$F,'Audit outcomes'!$D82,'Audit grid'!$L:$L,"&lt;&gt;N/A"),"N/A")</f>
        <v>3</v>
      </c>
      <c r="G82" s="145">
        <f>IFERROR(COUNTIFS('Audit grid'!$K:$K,'Audit outcomes'!G$53,'Audit grid'!$E:$E,'Audit outcomes'!$C82,'Audit grid'!$F:$F,'Audit outcomes'!$D82,'Audit grid'!$L:$L,"&lt;&gt;N/A"),"N/A")</f>
        <v>0</v>
      </c>
      <c r="H82" s="142">
        <f>IFERROR(COUNTIFS('Audit grid'!$K:$K,'Audit outcomes'!H$53,'Audit grid'!$E:$E,'Audit outcomes'!$C82,'Audit grid'!$F:$F,'Audit outcomes'!$D82,'Audit grid'!$L:$L,$H$52),"N/A")</f>
        <v>0</v>
      </c>
      <c r="I82" s="142">
        <f>IFERROR(COUNTIFS('Audit grid'!$K:$K,'Audit outcomes'!I$53,'Audit grid'!$E:$E,'Audit outcomes'!$C82,'Audit grid'!$F:$F,'Audit outcomes'!$D82,'Audit grid'!$L:$L,$H$52),"N/A")</f>
        <v>0</v>
      </c>
      <c r="J82" s="142">
        <f>IFERROR(COUNTIFS('Audit grid'!$K:$K,'Audit outcomes'!J$53,'Audit grid'!$E:$E,'Audit outcomes'!$C82,'Audit grid'!$F:$F,'Audit outcomes'!$D82,'Audit grid'!$L:$L,$H$52),"N/A")</f>
        <v>0</v>
      </c>
      <c r="K82" s="144">
        <f>IFERROR(COUNTIFS('Audit grid'!$K:$K,'Audit outcomes'!K$53,'Audit grid'!$E:$E,'Audit outcomes'!$C82,'Audit grid'!$F:$F,'Audit outcomes'!$D82,'Audit grid'!$L:$L,$K$52),"N/A")</f>
        <v>0</v>
      </c>
      <c r="L82" s="142">
        <f>IFERROR(COUNTIFS('Audit grid'!$K:$K,'Audit outcomes'!L$53,'Audit grid'!$E:$E,'Audit outcomes'!$C82,'Audit grid'!$F:$F,'Audit outcomes'!$D82,'Audit grid'!$L:$L,$K$52),"N/A")</f>
        <v>0</v>
      </c>
      <c r="M82" s="145">
        <f>IFERROR(COUNTIFS('Audit grid'!$K:$K,'Audit outcomes'!M$53,'Audit grid'!$E:$E,'Audit outcomes'!$C82,'Audit grid'!$F:$F,'Audit outcomes'!$D82,'Audit grid'!$L:$L,$K$52),"N/A")</f>
        <v>0</v>
      </c>
      <c r="N82" s="142">
        <f>IFERROR(COUNTIFS('Audit grid'!$K:$K,'Audit outcomes'!N$53,'Audit grid'!$E:$E,'Audit outcomes'!$C82,'Audit grid'!$F:$F,'Audit outcomes'!$D82,'Audit grid'!$L:$L,$N$52),"N/A")</f>
        <v>0</v>
      </c>
      <c r="O82" s="142">
        <f>IFERROR(COUNTIFS('Audit grid'!$K:$K,'Audit outcomes'!O$53,'Audit grid'!$E:$E,'Audit outcomes'!$C82,'Audit grid'!$F:$F,'Audit outcomes'!$D82,'Audit grid'!$L:$L,$N$52),"N/A")</f>
        <v>0</v>
      </c>
      <c r="P82" s="143">
        <f>IFERROR(COUNTIFS('Audit grid'!$K:$K,'Audit outcomes'!P$53,'Audit grid'!$E:$E,'Audit outcomes'!$C82,'Audit grid'!$F:$F,'Audit outcomes'!$D82,'Audit grid'!$L:$L,$N$52),"N/A")</f>
        <v>0</v>
      </c>
      <c r="Q82" s="127"/>
    </row>
    <row r="83" spans="2:17" ht="17.100000000000001">
      <c r="B83" s="125"/>
      <c r="C83" s="137" t="s">
        <v>330</v>
      </c>
      <c r="D83" s="138" t="s">
        <v>582</v>
      </c>
      <c r="E83" s="144">
        <f>IFERROR(COUNTIFS('Audit grid'!$K:$K,'Audit outcomes'!E$53,'Audit grid'!$E:$E,'Audit outcomes'!$C83,'Audit grid'!$F:$F,'Audit outcomes'!$D83,'Audit grid'!$L:$L,"&lt;&gt;N/A"),"N/A")</f>
        <v>0</v>
      </c>
      <c r="F83" s="142">
        <f>IFERROR(COUNTIFS('Audit grid'!$K:$K,'Audit outcomes'!F$53,'Audit grid'!$E:$E,'Audit outcomes'!$C83,'Audit grid'!$F:$F,'Audit outcomes'!$D83,'Audit grid'!$L:$L,"&lt;&gt;N/A"),"N/A")</f>
        <v>6</v>
      </c>
      <c r="G83" s="145">
        <f>IFERROR(COUNTIFS('Audit grid'!$K:$K,'Audit outcomes'!G$53,'Audit grid'!$E:$E,'Audit outcomes'!$C83,'Audit grid'!$F:$F,'Audit outcomes'!$D83,'Audit grid'!$L:$L,"&lt;&gt;N/A"),"N/A")</f>
        <v>0</v>
      </c>
      <c r="H83" s="142">
        <f>IFERROR(COUNTIFS('Audit grid'!$K:$K,'Audit outcomes'!H$53,'Audit grid'!$E:$E,'Audit outcomes'!$C83,'Audit grid'!$F:$F,'Audit outcomes'!$D83,'Audit grid'!$L:$L,$H$52),"N/A")</f>
        <v>0</v>
      </c>
      <c r="I83" s="142">
        <f>IFERROR(COUNTIFS('Audit grid'!$K:$K,'Audit outcomes'!I$53,'Audit grid'!$E:$E,'Audit outcomes'!$C83,'Audit grid'!$F:$F,'Audit outcomes'!$D83,'Audit grid'!$L:$L,$H$52),"N/A")</f>
        <v>0</v>
      </c>
      <c r="J83" s="142">
        <f>IFERROR(COUNTIFS('Audit grid'!$K:$K,'Audit outcomes'!J$53,'Audit grid'!$E:$E,'Audit outcomes'!$C83,'Audit grid'!$F:$F,'Audit outcomes'!$D83,'Audit grid'!$L:$L,$H$52),"N/A")</f>
        <v>0</v>
      </c>
      <c r="K83" s="144">
        <f>IFERROR(COUNTIFS('Audit grid'!$K:$K,'Audit outcomes'!K$53,'Audit grid'!$E:$E,'Audit outcomes'!$C83,'Audit grid'!$F:$F,'Audit outcomes'!$D83,'Audit grid'!$L:$L,$K$52),"N/A")</f>
        <v>0</v>
      </c>
      <c r="L83" s="142">
        <f>IFERROR(COUNTIFS('Audit grid'!$K:$K,'Audit outcomes'!L$53,'Audit grid'!$E:$E,'Audit outcomes'!$C83,'Audit grid'!$F:$F,'Audit outcomes'!$D83,'Audit grid'!$L:$L,$K$52),"N/A")</f>
        <v>0</v>
      </c>
      <c r="M83" s="145">
        <f>IFERROR(COUNTIFS('Audit grid'!$K:$K,'Audit outcomes'!M$53,'Audit grid'!$E:$E,'Audit outcomes'!$C83,'Audit grid'!$F:$F,'Audit outcomes'!$D83,'Audit grid'!$L:$L,$K$52),"N/A")</f>
        <v>0</v>
      </c>
      <c r="N83" s="142">
        <f>IFERROR(COUNTIFS('Audit grid'!$K:$K,'Audit outcomes'!N$53,'Audit grid'!$E:$E,'Audit outcomes'!$C83,'Audit grid'!$F:$F,'Audit outcomes'!$D83,'Audit grid'!$L:$L,$N$52),"N/A")</f>
        <v>0</v>
      </c>
      <c r="O83" s="142">
        <f>IFERROR(COUNTIFS('Audit grid'!$K:$K,'Audit outcomes'!O$53,'Audit grid'!$E:$E,'Audit outcomes'!$C83,'Audit grid'!$F:$F,'Audit outcomes'!$D83,'Audit grid'!$L:$L,$N$52),"N/A")</f>
        <v>0</v>
      </c>
      <c r="P83" s="143">
        <f>IFERROR(COUNTIFS('Audit grid'!$K:$K,'Audit outcomes'!P$53,'Audit grid'!$E:$E,'Audit outcomes'!$C83,'Audit grid'!$F:$F,'Audit outcomes'!$D83,'Audit grid'!$L:$L,$N$52),"N/A")</f>
        <v>0</v>
      </c>
      <c r="Q83" s="127"/>
    </row>
    <row r="84" spans="2:17" ht="17.100000000000001">
      <c r="B84" s="125"/>
      <c r="C84" s="137" t="s">
        <v>330</v>
      </c>
      <c r="D84" s="138" t="s">
        <v>597</v>
      </c>
      <c r="E84" s="144">
        <f>IFERROR(COUNTIFS('Audit grid'!$K:$K,'Audit outcomes'!E$53,'Audit grid'!$E:$E,'Audit outcomes'!$C84,'Audit grid'!$F:$F,'Audit outcomes'!$D84,'Audit grid'!$L:$L,"&lt;&gt;N/A"),"N/A")</f>
        <v>0</v>
      </c>
      <c r="F84" s="142">
        <f>IFERROR(COUNTIFS('Audit grid'!$K:$K,'Audit outcomes'!F$53,'Audit grid'!$E:$E,'Audit outcomes'!$C84,'Audit grid'!$F:$F,'Audit outcomes'!$D84,'Audit grid'!$L:$L,"&lt;&gt;N/A"),"N/A")</f>
        <v>7</v>
      </c>
      <c r="G84" s="145">
        <f>IFERROR(COUNTIFS('Audit grid'!$K:$K,'Audit outcomes'!G$53,'Audit grid'!$E:$E,'Audit outcomes'!$C84,'Audit grid'!$F:$F,'Audit outcomes'!$D84,'Audit grid'!$L:$L,"&lt;&gt;N/A"),"N/A")</f>
        <v>0</v>
      </c>
      <c r="H84" s="142">
        <f>IFERROR(COUNTIFS('Audit grid'!$K:$K,'Audit outcomes'!H$53,'Audit grid'!$E:$E,'Audit outcomes'!$C84,'Audit grid'!$F:$F,'Audit outcomes'!$D84,'Audit grid'!$L:$L,$H$52),"N/A")</f>
        <v>0</v>
      </c>
      <c r="I84" s="142">
        <f>IFERROR(COUNTIFS('Audit grid'!$K:$K,'Audit outcomes'!I$53,'Audit grid'!$E:$E,'Audit outcomes'!$C84,'Audit grid'!$F:$F,'Audit outcomes'!$D84,'Audit grid'!$L:$L,$H$52),"N/A")</f>
        <v>0</v>
      </c>
      <c r="J84" s="142">
        <f>IFERROR(COUNTIFS('Audit grid'!$K:$K,'Audit outcomes'!J$53,'Audit grid'!$E:$E,'Audit outcomes'!$C84,'Audit grid'!$F:$F,'Audit outcomes'!$D84,'Audit grid'!$L:$L,$H$52),"N/A")</f>
        <v>0</v>
      </c>
      <c r="K84" s="144">
        <f>IFERROR(COUNTIFS('Audit grid'!$K:$K,'Audit outcomes'!K$53,'Audit grid'!$E:$E,'Audit outcomes'!$C84,'Audit grid'!$F:$F,'Audit outcomes'!$D84,'Audit grid'!$L:$L,$K$52),"N/A")</f>
        <v>0</v>
      </c>
      <c r="L84" s="142">
        <f>IFERROR(COUNTIFS('Audit grid'!$K:$K,'Audit outcomes'!L$53,'Audit grid'!$E:$E,'Audit outcomes'!$C84,'Audit grid'!$F:$F,'Audit outcomes'!$D84,'Audit grid'!$L:$L,$K$52),"N/A")</f>
        <v>0</v>
      </c>
      <c r="M84" s="145">
        <f>IFERROR(COUNTIFS('Audit grid'!$K:$K,'Audit outcomes'!M$53,'Audit grid'!$E:$E,'Audit outcomes'!$C84,'Audit grid'!$F:$F,'Audit outcomes'!$D84,'Audit grid'!$L:$L,$K$52),"N/A")</f>
        <v>0</v>
      </c>
      <c r="N84" s="142">
        <f>IFERROR(COUNTIFS('Audit grid'!$K:$K,'Audit outcomes'!N$53,'Audit grid'!$E:$E,'Audit outcomes'!$C84,'Audit grid'!$F:$F,'Audit outcomes'!$D84,'Audit grid'!$L:$L,$N$52),"N/A")</f>
        <v>0</v>
      </c>
      <c r="O84" s="142">
        <f>IFERROR(COUNTIFS('Audit grid'!$K:$K,'Audit outcomes'!O$53,'Audit grid'!$E:$E,'Audit outcomes'!$C84,'Audit grid'!$F:$F,'Audit outcomes'!$D84,'Audit grid'!$L:$L,$N$52),"N/A")</f>
        <v>0</v>
      </c>
      <c r="P84" s="143">
        <f>IFERROR(COUNTIFS('Audit grid'!$K:$K,'Audit outcomes'!P$53,'Audit grid'!$E:$E,'Audit outcomes'!$C84,'Audit grid'!$F:$F,'Audit outcomes'!$D84,'Audit grid'!$L:$L,$N$52),"N/A")</f>
        <v>0</v>
      </c>
      <c r="Q84" s="127"/>
    </row>
    <row r="85" spans="2:17" ht="17.100000000000001">
      <c r="B85" s="125"/>
      <c r="C85" s="137" t="s">
        <v>330</v>
      </c>
      <c r="D85" s="138" t="s">
        <v>613</v>
      </c>
      <c r="E85" s="144">
        <f>IFERROR(COUNTIFS('Audit grid'!$K:$K,'Audit outcomes'!E$53,'Audit grid'!$E:$E,'Audit outcomes'!$C85,'Audit grid'!$F:$F,'Audit outcomes'!$D85,'Audit grid'!$L:$L,"&lt;&gt;N/A"),"N/A")</f>
        <v>0</v>
      </c>
      <c r="F85" s="142">
        <f>IFERROR(COUNTIFS('Audit grid'!$K:$K,'Audit outcomes'!F$53,'Audit grid'!$E:$E,'Audit outcomes'!$C85,'Audit grid'!$F:$F,'Audit outcomes'!$D85,'Audit grid'!$L:$L,"&lt;&gt;N/A"),"N/A")</f>
        <v>1</v>
      </c>
      <c r="G85" s="145">
        <f>IFERROR(COUNTIFS('Audit grid'!$K:$K,'Audit outcomes'!G$53,'Audit grid'!$E:$E,'Audit outcomes'!$C85,'Audit grid'!$F:$F,'Audit outcomes'!$D85,'Audit grid'!$L:$L,"&lt;&gt;N/A"),"N/A")</f>
        <v>2</v>
      </c>
      <c r="H85" s="142">
        <f>IFERROR(COUNTIFS('Audit grid'!$K:$K,'Audit outcomes'!H$53,'Audit grid'!$E:$E,'Audit outcomes'!$C85,'Audit grid'!$F:$F,'Audit outcomes'!$D85,'Audit grid'!$L:$L,$H$52),"N/A")</f>
        <v>0</v>
      </c>
      <c r="I85" s="142">
        <f>IFERROR(COUNTIFS('Audit grid'!$K:$K,'Audit outcomes'!I$53,'Audit grid'!$E:$E,'Audit outcomes'!$C85,'Audit grid'!$F:$F,'Audit outcomes'!$D85,'Audit grid'!$L:$L,$H$52),"N/A")</f>
        <v>0</v>
      </c>
      <c r="J85" s="142">
        <f>IFERROR(COUNTIFS('Audit grid'!$K:$K,'Audit outcomes'!J$53,'Audit grid'!$E:$E,'Audit outcomes'!$C85,'Audit grid'!$F:$F,'Audit outcomes'!$D85,'Audit grid'!$L:$L,$H$52),"N/A")</f>
        <v>0</v>
      </c>
      <c r="K85" s="144">
        <f>IFERROR(COUNTIFS('Audit grid'!$K:$K,'Audit outcomes'!K$53,'Audit grid'!$E:$E,'Audit outcomes'!$C85,'Audit grid'!$F:$F,'Audit outcomes'!$D85,'Audit grid'!$L:$L,$K$52),"N/A")</f>
        <v>0</v>
      </c>
      <c r="L85" s="142">
        <f>IFERROR(COUNTIFS('Audit grid'!$K:$K,'Audit outcomes'!L$53,'Audit grid'!$E:$E,'Audit outcomes'!$C85,'Audit grid'!$F:$F,'Audit outcomes'!$D85,'Audit grid'!$L:$L,$K$52),"N/A")</f>
        <v>0</v>
      </c>
      <c r="M85" s="145">
        <f>IFERROR(COUNTIFS('Audit grid'!$K:$K,'Audit outcomes'!M$53,'Audit grid'!$E:$E,'Audit outcomes'!$C85,'Audit grid'!$F:$F,'Audit outcomes'!$D85,'Audit grid'!$L:$L,$K$52),"N/A")</f>
        <v>0</v>
      </c>
      <c r="N85" s="142">
        <f>IFERROR(COUNTIFS('Audit grid'!$K:$K,'Audit outcomes'!N$53,'Audit grid'!$E:$E,'Audit outcomes'!$C85,'Audit grid'!$F:$F,'Audit outcomes'!$D85,'Audit grid'!$L:$L,$N$52),"N/A")</f>
        <v>0</v>
      </c>
      <c r="O85" s="142">
        <f>IFERROR(COUNTIFS('Audit grid'!$K:$K,'Audit outcomes'!O$53,'Audit grid'!$E:$E,'Audit outcomes'!$C85,'Audit grid'!$F:$F,'Audit outcomes'!$D85,'Audit grid'!$L:$L,$N$52),"N/A")</f>
        <v>0</v>
      </c>
      <c r="P85" s="143">
        <f>IFERROR(COUNTIFS('Audit grid'!$K:$K,'Audit outcomes'!P$53,'Audit grid'!$E:$E,'Audit outcomes'!$C85,'Audit grid'!$F:$F,'Audit outcomes'!$D85,'Audit grid'!$L:$L,$N$52),"N/A")</f>
        <v>0</v>
      </c>
      <c r="Q85" s="127"/>
    </row>
    <row r="86" spans="2:17" ht="17.100000000000001">
      <c r="B86" s="125"/>
      <c r="C86" s="137" t="s">
        <v>330</v>
      </c>
      <c r="D86" s="138" t="s">
        <v>623</v>
      </c>
      <c r="E86" s="144">
        <f>IFERROR(COUNTIFS('Audit grid'!$K:$K,'Audit outcomes'!E$53,'Audit grid'!$E:$E,'Audit outcomes'!$C86,'Audit grid'!$F:$F,'Audit outcomes'!$D86,'Audit grid'!$L:$L,"&lt;&gt;N/A"),"N/A")</f>
        <v>0</v>
      </c>
      <c r="F86" s="142">
        <f>IFERROR(COUNTIFS('Audit grid'!$K:$K,'Audit outcomes'!F$53,'Audit grid'!$E:$E,'Audit outcomes'!$C86,'Audit grid'!$F:$F,'Audit outcomes'!$D86,'Audit grid'!$L:$L,"&lt;&gt;N/A"),"N/A")</f>
        <v>0</v>
      </c>
      <c r="G86" s="145">
        <f>IFERROR(COUNTIFS('Audit grid'!$K:$K,'Audit outcomes'!G$53,'Audit grid'!$E:$E,'Audit outcomes'!$C86,'Audit grid'!$F:$F,'Audit outcomes'!$D86,'Audit grid'!$L:$L,"&lt;&gt;N/A"),"N/A")</f>
        <v>6</v>
      </c>
      <c r="H86" s="142">
        <f>IFERROR(COUNTIFS('Audit grid'!$K:$K,'Audit outcomes'!H$53,'Audit grid'!$E:$E,'Audit outcomes'!$C86,'Audit grid'!$F:$F,'Audit outcomes'!$D86,'Audit grid'!$L:$L,$H$52),"N/A")</f>
        <v>0</v>
      </c>
      <c r="I86" s="142">
        <f>IFERROR(COUNTIFS('Audit grid'!$K:$K,'Audit outcomes'!I$53,'Audit grid'!$E:$E,'Audit outcomes'!$C86,'Audit grid'!$F:$F,'Audit outcomes'!$D86,'Audit grid'!$L:$L,$H$52),"N/A")</f>
        <v>0</v>
      </c>
      <c r="J86" s="142">
        <f>IFERROR(COUNTIFS('Audit grid'!$K:$K,'Audit outcomes'!J$53,'Audit grid'!$E:$E,'Audit outcomes'!$C86,'Audit grid'!$F:$F,'Audit outcomes'!$D86,'Audit grid'!$L:$L,$H$52),"N/A")</f>
        <v>0</v>
      </c>
      <c r="K86" s="144">
        <f>IFERROR(COUNTIFS('Audit grid'!$K:$K,'Audit outcomes'!K$53,'Audit grid'!$E:$E,'Audit outcomes'!$C86,'Audit grid'!$F:$F,'Audit outcomes'!$D86,'Audit grid'!$L:$L,$K$52),"N/A")</f>
        <v>0</v>
      </c>
      <c r="L86" s="142">
        <f>IFERROR(COUNTIFS('Audit grid'!$K:$K,'Audit outcomes'!L$53,'Audit grid'!$E:$E,'Audit outcomes'!$C86,'Audit grid'!$F:$F,'Audit outcomes'!$D86,'Audit grid'!$L:$L,$K$52),"N/A")</f>
        <v>0</v>
      </c>
      <c r="M86" s="145">
        <f>IFERROR(COUNTIFS('Audit grid'!$K:$K,'Audit outcomes'!M$53,'Audit grid'!$E:$E,'Audit outcomes'!$C86,'Audit grid'!$F:$F,'Audit outcomes'!$D86,'Audit grid'!$L:$L,$K$52),"N/A")</f>
        <v>0</v>
      </c>
      <c r="N86" s="142">
        <f>IFERROR(COUNTIFS('Audit grid'!$K:$K,'Audit outcomes'!N$53,'Audit grid'!$E:$E,'Audit outcomes'!$C86,'Audit grid'!$F:$F,'Audit outcomes'!$D86,'Audit grid'!$L:$L,$N$52),"N/A")</f>
        <v>0</v>
      </c>
      <c r="O86" s="142">
        <f>IFERROR(COUNTIFS('Audit grid'!$K:$K,'Audit outcomes'!O$53,'Audit grid'!$E:$E,'Audit outcomes'!$C86,'Audit grid'!$F:$F,'Audit outcomes'!$D86,'Audit grid'!$L:$L,$N$52),"N/A")</f>
        <v>0</v>
      </c>
      <c r="P86" s="143">
        <f>IFERROR(COUNTIFS('Audit grid'!$K:$K,'Audit outcomes'!P$53,'Audit grid'!$E:$E,'Audit outcomes'!$C86,'Audit grid'!$F:$F,'Audit outcomes'!$D86,'Audit grid'!$L:$L,$N$52),"N/A")</f>
        <v>0</v>
      </c>
      <c r="Q86" s="127"/>
    </row>
    <row r="87" spans="2:17" ht="102">
      <c r="B87" s="125"/>
      <c r="C87" s="137" t="s">
        <v>330</v>
      </c>
      <c r="D87" s="138" t="s">
        <v>642</v>
      </c>
      <c r="E87" s="144">
        <f>IFERROR(COUNTIFS('Audit grid'!$K:$K,'Audit outcomes'!E$53,'Audit grid'!$E:$E,'Audit outcomes'!$C87,'Audit grid'!$F:$F,'Audit outcomes'!$D87,'Audit grid'!$L:$L,"&lt;&gt;N/A"),"N/A")</f>
        <v>0</v>
      </c>
      <c r="F87" s="142">
        <f>IFERROR(COUNTIFS('Audit grid'!$K:$K,'Audit outcomes'!F$53,'Audit grid'!$E:$E,'Audit outcomes'!$C87,'Audit grid'!$F:$F,'Audit outcomes'!$D87,'Audit grid'!$L:$L,"&lt;&gt;N/A"),"N/A")</f>
        <v>3</v>
      </c>
      <c r="G87" s="145">
        <f>IFERROR(COUNTIFS('Audit grid'!$K:$K,'Audit outcomes'!G$53,'Audit grid'!$E:$E,'Audit outcomes'!$C87,'Audit grid'!$F:$F,'Audit outcomes'!$D87,'Audit grid'!$L:$L,"&lt;&gt;N/A"),"N/A")</f>
        <v>0</v>
      </c>
      <c r="H87" s="142">
        <f>IFERROR(COUNTIFS('Audit grid'!$K:$K,'Audit outcomes'!H$53,'Audit grid'!$E:$E,'Audit outcomes'!$C87,'Audit grid'!$F:$F,'Audit outcomes'!$D87,'Audit grid'!$L:$L,$H$52),"N/A")</f>
        <v>0</v>
      </c>
      <c r="I87" s="142">
        <f>IFERROR(COUNTIFS('Audit grid'!$K:$K,'Audit outcomes'!I$53,'Audit grid'!$E:$E,'Audit outcomes'!$C87,'Audit grid'!$F:$F,'Audit outcomes'!$D87,'Audit grid'!$L:$L,$H$52),"N/A")</f>
        <v>0</v>
      </c>
      <c r="J87" s="142">
        <f>IFERROR(COUNTIFS('Audit grid'!$K:$K,'Audit outcomes'!J$53,'Audit grid'!$E:$E,'Audit outcomes'!$C87,'Audit grid'!$F:$F,'Audit outcomes'!$D87,'Audit grid'!$L:$L,$H$52),"N/A")</f>
        <v>0</v>
      </c>
      <c r="K87" s="144">
        <f>IFERROR(COUNTIFS('Audit grid'!$K:$K,'Audit outcomes'!K$53,'Audit grid'!$E:$E,'Audit outcomes'!$C87,'Audit grid'!$F:$F,'Audit outcomes'!$D87,'Audit grid'!$L:$L,$K$52),"N/A")</f>
        <v>0</v>
      </c>
      <c r="L87" s="142">
        <f>IFERROR(COUNTIFS('Audit grid'!$K:$K,'Audit outcomes'!L$53,'Audit grid'!$E:$E,'Audit outcomes'!$C87,'Audit grid'!$F:$F,'Audit outcomes'!$D87,'Audit grid'!$L:$L,$K$52),"N/A")</f>
        <v>0</v>
      </c>
      <c r="M87" s="145">
        <f>IFERROR(COUNTIFS('Audit grid'!$K:$K,'Audit outcomes'!M$53,'Audit grid'!$E:$E,'Audit outcomes'!$C87,'Audit grid'!$F:$F,'Audit outcomes'!$D87,'Audit grid'!$L:$L,$K$52),"N/A")</f>
        <v>0</v>
      </c>
      <c r="N87" s="142">
        <f>IFERROR(COUNTIFS('Audit grid'!$K:$K,'Audit outcomes'!N$53,'Audit grid'!$E:$E,'Audit outcomes'!$C87,'Audit grid'!$F:$F,'Audit outcomes'!$D87,'Audit grid'!$L:$L,$N$52),"N/A")</f>
        <v>0</v>
      </c>
      <c r="O87" s="142">
        <f>IFERROR(COUNTIFS('Audit grid'!$K:$K,'Audit outcomes'!O$53,'Audit grid'!$E:$E,'Audit outcomes'!$C87,'Audit grid'!$F:$F,'Audit outcomes'!$D87,'Audit grid'!$L:$L,$N$52),"N/A")</f>
        <v>0</v>
      </c>
      <c r="P87" s="143">
        <f>IFERROR(COUNTIFS('Audit grid'!$K:$K,'Audit outcomes'!P$53,'Audit grid'!$E:$E,'Audit outcomes'!$C87,'Audit grid'!$F:$F,'Audit outcomes'!$D87,'Audit grid'!$L:$L,$N$52),"N/A")</f>
        <v>0</v>
      </c>
      <c r="Q87" s="127"/>
    </row>
    <row r="88" spans="2:17" ht="17.100000000000001">
      <c r="B88" s="125"/>
      <c r="C88" s="137" t="s">
        <v>330</v>
      </c>
      <c r="D88" s="138" t="s">
        <v>650</v>
      </c>
      <c r="E88" s="144">
        <f>IFERROR(COUNTIFS('Audit grid'!$K:$K,'Audit outcomes'!E$53,'Audit grid'!$E:$E,'Audit outcomes'!$C88,'Audit grid'!$F:$F,'Audit outcomes'!$D88,'Audit grid'!$L:$L,"&lt;&gt;N/A"),"N/A")</f>
        <v>0</v>
      </c>
      <c r="F88" s="142">
        <f>IFERROR(COUNTIFS('Audit grid'!$K:$K,'Audit outcomes'!F$53,'Audit grid'!$E:$E,'Audit outcomes'!$C88,'Audit grid'!$F:$F,'Audit outcomes'!$D88,'Audit grid'!$L:$L,"&lt;&gt;N/A"),"N/A")</f>
        <v>1</v>
      </c>
      <c r="G88" s="145">
        <f>IFERROR(COUNTIFS('Audit grid'!$K:$K,'Audit outcomes'!G$53,'Audit grid'!$E:$E,'Audit outcomes'!$C88,'Audit grid'!$F:$F,'Audit outcomes'!$D88,'Audit grid'!$L:$L,"&lt;&gt;N/A"),"N/A")</f>
        <v>0</v>
      </c>
      <c r="H88" s="142">
        <f>IFERROR(COUNTIFS('Audit grid'!$K:$K,'Audit outcomes'!H$53,'Audit grid'!$E:$E,'Audit outcomes'!$C88,'Audit grid'!$F:$F,'Audit outcomes'!$D88,'Audit grid'!$L:$L,$H$52),"N/A")</f>
        <v>0</v>
      </c>
      <c r="I88" s="142">
        <f>IFERROR(COUNTIFS('Audit grid'!$K:$K,'Audit outcomes'!I$53,'Audit grid'!$E:$E,'Audit outcomes'!$C88,'Audit grid'!$F:$F,'Audit outcomes'!$D88,'Audit grid'!$L:$L,$H$52),"N/A")</f>
        <v>0</v>
      </c>
      <c r="J88" s="142">
        <f>IFERROR(COUNTIFS('Audit grid'!$K:$K,'Audit outcomes'!J$53,'Audit grid'!$E:$E,'Audit outcomes'!$C88,'Audit grid'!$F:$F,'Audit outcomes'!$D88,'Audit grid'!$L:$L,$H$52),"N/A")</f>
        <v>0</v>
      </c>
      <c r="K88" s="144">
        <f>IFERROR(COUNTIFS('Audit grid'!$K:$K,'Audit outcomes'!K$53,'Audit grid'!$E:$E,'Audit outcomes'!$C88,'Audit grid'!$F:$F,'Audit outcomes'!$D88,'Audit grid'!$L:$L,$K$52),"N/A")</f>
        <v>0</v>
      </c>
      <c r="L88" s="142">
        <f>IFERROR(COUNTIFS('Audit grid'!$K:$K,'Audit outcomes'!L$53,'Audit grid'!$E:$E,'Audit outcomes'!$C88,'Audit grid'!$F:$F,'Audit outcomes'!$D88,'Audit grid'!$L:$L,$K$52),"N/A")</f>
        <v>0</v>
      </c>
      <c r="M88" s="145">
        <f>IFERROR(COUNTIFS('Audit grid'!$K:$K,'Audit outcomes'!M$53,'Audit grid'!$E:$E,'Audit outcomes'!$C88,'Audit grid'!$F:$F,'Audit outcomes'!$D88,'Audit grid'!$L:$L,$K$52),"N/A")</f>
        <v>0</v>
      </c>
      <c r="N88" s="142">
        <f>IFERROR(COUNTIFS('Audit grid'!$K:$K,'Audit outcomes'!N$53,'Audit grid'!$E:$E,'Audit outcomes'!$C88,'Audit grid'!$F:$F,'Audit outcomes'!$D88,'Audit grid'!$L:$L,$N$52),"N/A")</f>
        <v>0</v>
      </c>
      <c r="O88" s="142">
        <f>IFERROR(COUNTIFS('Audit grid'!$K:$K,'Audit outcomes'!O$53,'Audit grid'!$E:$E,'Audit outcomes'!$C88,'Audit grid'!$F:$F,'Audit outcomes'!$D88,'Audit grid'!$L:$L,$N$52),"N/A")</f>
        <v>0</v>
      </c>
      <c r="P88" s="143">
        <f>IFERROR(COUNTIFS('Audit grid'!$K:$K,'Audit outcomes'!P$53,'Audit grid'!$E:$E,'Audit outcomes'!$C88,'Audit grid'!$F:$F,'Audit outcomes'!$D88,'Audit grid'!$L:$L,$N$52),"N/A")</f>
        <v>0</v>
      </c>
      <c r="Q88" s="127"/>
    </row>
    <row r="89" spans="2:17" ht="17.100000000000001">
      <c r="B89" s="125"/>
      <c r="C89" s="137" t="s">
        <v>330</v>
      </c>
      <c r="D89" s="138" t="s">
        <v>664</v>
      </c>
      <c r="E89" s="144">
        <f>IFERROR(COUNTIFS('Audit grid'!$K:$K,'Audit outcomes'!E$53,'Audit grid'!$E:$E,'Audit outcomes'!$C89,'Audit grid'!$F:$F,'Audit outcomes'!$D89,'Audit grid'!$L:$L,"&lt;&gt;N/A"),"N/A")</f>
        <v>1</v>
      </c>
      <c r="F89" s="142">
        <f>IFERROR(COUNTIFS('Audit grid'!$K:$K,'Audit outcomes'!F$53,'Audit grid'!$E:$E,'Audit outcomes'!$C89,'Audit grid'!$F:$F,'Audit outcomes'!$D89,'Audit grid'!$L:$L,"&lt;&gt;N/A"),"N/A")</f>
        <v>0</v>
      </c>
      <c r="G89" s="145">
        <f>IFERROR(COUNTIFS('Audit grid'!$K:$K,'Audit outcomes'!G$53,'Audit grid'!$E:$E,'Audit outcomes'!$C89,'Audit grid'!$F:$F,'Audit outcomes'!$D89,'Audit grid'!$L:$L,"&lt;&gt;N/A"),"N/A")</f>
        <v>5</v>
      </c>
      <c r="H89" s="142">
        <f>IFERROR(COUNTIFS('Audit grid'!$K:$K,'Audit outcomes'!H$53,'Audit grid'!$E:$E,'Audit outcomes'!$C89,'Audit grid'!$F:$F,'Audit outcomes'!$D89,'Audit grid'!$L:$L,$H$52),"N/A")</f>
        <v>0</v>
      </c>
      <c r="I89" s="142">
        <f>IFERROR(COUNTIFS('Audit grid'!$K:$K,'Audit outcomes'!I$53,'Audit grid'!$E:$E,'Audit outcomes'!$C89,'Audit grid'!$F:$F,'Audit outcomes'!$D89,'Audit grid'!$L:$L,$H$52),"N/A")</f>
        <v>0</v>
      </c>
      <c r="J89" s="142">
        <f>IFERROR(COUNTIFS('Audit grid'!$K:$K,'Audit outcomes'!J$53,'Audit grid'!$E:$E,'Audit outcomes'!$C89,'Audit grid'!$F:$F,'Audit outcomes'!$D89,'Audit grid'!$L:$L,$H$52),"N/A")</f>
        <v>0</v>
      </c>
      <c r="K89" s="144">
        <f>IFERROR(COUNTIFS('Audit grid'!$K:$K,'Audit outcomes'!K$53,'Audit grid'!$E:$E,'Audit outcomes'!$C89,'Audit grid'!$F:$F,'Audit outcomes'!$D89,'Audit grid'!$L:$L,$K$52),"N/A")</f>
        <v>0</v>
      </c>
      <c r="L89" s="142">
        <f>IFERROR(COUNTIFS('Audit grid'!$K:$K,'Audit outcomes'!L$53,'Audit grid'!$E:$E,'Audit outcomes'!$C89,'Audit grid'!$F:$F,'Audit outcomes'!$D89,'Audit grid'!$L:$L,$K$52),"N/A")</f>
        <v>0</v>
      </c>
      <c r="M89" s="145">
        <f>IFERROR(COUNTIFS('Audit grid'!$K:$K,'Audit outcomes'!M$53,'Audit grid'!$E:$E,'Audit outcomes'!$C89,'Audit grid'!$F:$F,'Audit outcomes'!$D89,'Audit grid'!$L:$L,$K$52),"N/A")</f>
        <v>0</v>
      </c>
      <c r="N89" s="142">
        <f>IFERROR(COUNTIFS('Audit grid'!$K:$K,'Audit outcomes'!N$53,'Audit grid'!$E:$E,'Audit outcomes'!$C89,'Audit grid'!$F:$F,'Audit outcomes'!$D89,'Audit grid'!$L:$L,$N$52),"N/A")</f>
        <v>0</v>
      </c>
      <c r="O89" s="142">
        <f>IFERROR(COUNTIFS('Audit grid'!$K:$K,'Audit outcomes'!O$53,'Audit grid'!$E:$E,'Audit outcomes'!$C89,'Audit grid'!$F:$F,'Audit outcomes'!$D89,'Audit grid'!$L:$L,$N$52),"N/A")</f>
        <v>0</v>
      </c>
      <c r="P89" s="143">
        <f>IFERROR(COUNTIFS('Audit grid'!$K:$K,'Audit outcomes'!P$53,'Audit grid'!$E:$E,'Audit outcomes'!$C89,'Audit grid'!$F:$F,'Audit outcomes'!$D89,'Audit grid'!$L:$L,$N$52),"N/A")</f>
        <v>0</v>
      </c>
      <c r="Q89" s="127"/>
    </row>
    <row r="90" spans="2:17" ht="17.100000000000001">
      <c r="B90" s="125"/>
      <c r="C90" s="137" t="s">
        <v>330</v>
      </c>
      <c r="D90" s="138" t="s">
        <v>683</v>
      </c>
      <c r="E90" s="144">
        <f>IFERROR(COUNTIFS('Audit grid'!$K:$K,'Audit outcomes'!E$53,'Audit grid'!$E:$E,'Audit outcomes'!$C90,'Audit grid'!$F:$F,'Audit outcomes'!$D90,'Audit grid'!$L:$L,"&lt;&gt;N/A"),"N/A")</f>
        <v>0</v>
      </c>
      <c r="F90" s="142">
        <f>IFERROR(COUNTIFS('Audit grid'!$K:$K,'Audit outcomes'!F$53,'Audit grid'!$E:$E,'Audit outcomes'!$C90,'Audit grid'!$F:$F,'Audit outcomes'!$D90,'Audit grid'!$L:$L,"&lt;&gt;N/A"),"N/A")</f>
        <v>5</v>
      </c>
      <c r="G90" s="145">
        <f>IFERROR(COUNTIFS('Audit grid'!$K:$K,'Audit outcomes'!G$53,'Audit grid'!$E:$E,'Audit outcomes'!$C90,'Audit grid'!$F:$F,'Audit outcomes'!$D90,'Audit grid'!$L:$L,"&lt;&gt;N/A"),"N/A")</f>
        <v>1</v>
      </c>
      <c r="H90" s="142">
        <f>IFERROR(COUNTIFS('Audit grid'!$K:$K,'Audit outcomes'!H$53,'Audit grid'!$E:$E,'Audit outcomes'!$C90,'Audit grid'!$F:$F,'Audit outcomes'!$D90,'Audit grid'!$L:$L,$H$52),"N/A")</f>
        <v>0</v>
      </c>
      <c r="I90" s="142">
        <f>IFERROR(COUNTIFS('Audit grid'!$K:$K,'Audit outcomes'!I$53,'Audit grid'!$E:$E,'Audit outcomes'!$C90,'Audit grid'!$F:$F,'Audit outcomes'!$D90,'Audit grid'!$L:$L,$H$52),"N/A")</f>
        <v>0</v>
      </c>
      <c r="J90" s="142">
        <f>IFERROR(COUNTIFS('Audit grid'!$K:$K,'Audit outcomes'!J$53,'Audit grid'!$E:$E,'Audit outcomes'!$C90,'Audit grid'!$F:$F,'Audit outcomes'!$D90,'Audit grid'!$L:$L,$H$52),"N/A")</f>
        <v>0</v>
      </c>
      <c r="K90" s="144">
        <f>IFERROR(COUNTIFS('Audit grid'!$K:$K,'Audit outcomes'!K$53,'Audit grid'!$E:$E,'Audit outcomes'!$C90,'Audit grid'!$F:$F,'Audit outcomes'!$D90,'Audit grid'!$L:$L,$K$52),"N/A")</f>
        <v>0</v>
      </c>
      <c r="L90" s="142">
        <f>IFERROR(COUNTIFS('Audit grid'!$K:$K,'Audit outcomes'!L$53,'Audit grid'!$E:$E,'Audit outcomes'!$C90,'Audit grid'!$F:$F,'Audit outcomes'!$D90,'Audit grid'!$L:$L,$K$52),"N/A")</f>
        <v>0</v>
      </c>
      <c r="M90" s="145">
        <f>IFERROR(COUNTIFS('Audit grid'!$K:$K,'Audit outcomes'!M$53,'Audit grid'!$E:$E,'Audit outcomes'!$C90,'Audit grid'!$F:$F,'Audit outcomes'!$D90,'Audit grid'!$L:$L,$K$52),"N/A")</f>
        <v>0</v>
      </c>
      <c r="N90" s="142">
        <f>IFERROR(COUNTIFS('Audit grid'!$K:$K,'Audit outcomes'!N$53,'Audit grid'!$E:$E,'Audit outcomes'!$C90,'Audit grid'!$F:$F,'Audit outcomes'!$D90,'Audit grid'!$L:$L,$N$52),"N/A")</f>
        <v>0</v>
      </c>
      <c r="O90" s="142">
        <f>IFERROR(COUNTIFS('Audit grid'!$K:$K,'Audit outcomes'!O$53,'Audit grid'!$E:$E,'Audit outcomes'!$C90,'Audit grid'!$F:$F,'Audit outcomes'!$D90,'Audit grid'!$L:$L,$N$52),"N/A")</f>
        <v>0</v>
      </c>
      <c r="P90" s="143">
        <f>IFERROR(COUNTIFS('Audit grid'!$K:$K,'Audit outcomes'!P$53,'Audit grid'!$E:$E,'Audit outcomes'!$C90,'Audit grid'!$F:$F,'Audit outcomes'!$D90,'Audit grid'!$L:$L,$N$52),"N/A")</f>
        <v>0</v>
      </c>
      <c r="Q90" s="127"/>
    </row>
    <row r="91" spans="2:17" ht="17.100000000000001">
      <c r="B91" s="125"/>
      <c r="C91" s="146" t="s">
        <v>330</v>
      </c>
      <c r="D91" s="147" t="s">
        <v>710</v>
      </c>
      <c r="E91" s="148">
        <f>IFERROR(COUNTIFS('Audit grid'!$K:$K,'Audit outcomes'!E$53,'Audit grid'!$E:$E,'Audit outcomes'!$C91,'Audit grid'!$F:$F,'Audit outcomes'!$D91,'Audit grid'!$L:$L,"&lt;&gt;N/A"),"N/A")</f>
        <v>0</v>
      </c>
      <c r="F91" s="149">
        <f>IFERROR(COUNTIFS('Audit grid'!$K:$K,'Audit outcomes'!F$53,'Audit grid'!$E:$E,'Audit outcomes'!$C91,'Audit grid'!$F:$F,'Audit outcomes'!$D91,'Audit grid'!$L:$L,"&lt;&gt;N/A"),"N/A")</f>
        <v>0</v>
      </c>
      <c r="G91" s="150">
        <f>IFERROR(COUNTIFS('Audit grid'!$K:$K,'Audit outcomes'!G$53,'Audit grid'!$E:$E,'Audit outcomes'!$C91,'Audit grid'!$F:$F,'Audit outcomes'!$D91,'Audit grid'!$L:$L,"&lt;&gt;N/A"),"N/A")</f>
        <v>5</v>
      </c>
      <c r="H91" s="149">
        <f>IFERROR(COUNTIFS('Audit grid'!$K:$K,'Audit outcomes'!H$53,'Audit grid'!$E:$E,'Audit outcomes'!$C91,'Audit grid'!$F:$F,'Audit outcomes'!$D91,'Audit grid'!$L:$L,$H$52),"N/A")</f>
        <v>0</v>
      </c>
      <c r="I91" s="149">
        <f>IFERROR(COUNTIFS('Audit grid'!$K:$K,'Audit outcomes'!I$53,'Audit grid'!$E:$E,'Audit outcomes'!$C91,'Audit grid'!$F:$F,'Audit outcomes'!$D91,'Audit grid'!$L:$L,$H$52),"N/A")</f>
        <v>0</v>
      </c>
      <c r="J91" s="149">
        <f>IFERROR(COUNTIFS('Audit grid'!$K:$K,'Audit outcomes'!J$53,'Audit grid'!$E:$E,'Audit outcomes'!$C91,'Audit grid'!$F:$F,'Audit outcomes'!$D91,'Audit grid'!$L:$L,$H$52),"N/A")</f>
        <v>0</v>
      </c>
      <c r="K91" s="148">
        <f>IFERROR(COUNTIFS('Audit grid'!$K:$K,'Audit outcomes'!K$53,'Audit grid'!$E:$E,'Audit outcomes'!$C91,'Audit grid'!$F:$F,'Audit outcomes'!$D91,'Audit grid'!$L:$L,$K$52),"N/A")</f>
        <v>0</v>
      </c>
      <c r="L91" s="149">
        <f>IFERROR(COUNTIFS('Audit grid'!$K:$K,'Audit outcomes'!L$53,'Audit grid'!$E:$E,'Audit outcomes'!$C91,'Audit grid'!$F:$F,'Audit outcomes'!$D91,'Audit grid'!$L:$L,$K$52),"N/A")</f>
        <v>0</v>
      </c>
      <c r="M91" s="150">
        <f>IFERROR(COUNTIFS('Audit grid'!$K:$K,'Audit outcomes'!M$53,'Audit grid'!$E:$E,'Audit outcomes'!$C91,'Audit grid'!$F:$F,'Audit outcomes'!$D91,'Audit grid'!$L:$L,$K$52),"N/A")</f>
        <v>0</v>
      </c>
      <c r="N91" s="149">
        <f>IFERROR(COUNTIFS('Audit grid'!$K:$K,'Audit outcomes'!N$53,'Audit grid'!$E:$E,'Audit outcomes'!$C91,'Audit grid'!$F:$F,'Audit outcomes'!$D91,'Audit grid'!$L:$L,$N$52),"N/A")</f>
        <v>0</v>
      </c>
      <c r="O91" s="149">
        <f>IFERROR(COUNTIFS('Audit grid'!$K:$K,'Audit outcomes'!O$53,'Audit grid'!$E:$E,'Audit outcomes'!$C91,'Audit grid'!$F:$F,'Audit outcomes'!$D91,'Audit grid'!$L:$L,$N$52),"N/A")</f>
        <v>0</v>
      </c>
      <c r="P91" s="151">
        <f>IFERROR(COUNTIFS('Audit grid'!$K:$K,'Audit outcomes'!P$53,'Audit grid'!$E:$E,'Audit outcomes'!$C91,'Audit grid'!$F:$F,'Audit outcomes'!$D91,'Audit grid'!$L:$L,$N$52),"N/A")</f>
        <v>0</v>
      </c>
      <c r="Q91" s="127"/>
    </row>
    <row r="92" spans="2:17" ht="17.100000000000001">
      <c r="B92" s="125"/>
      <c r="C92" s="137" t="s">
        <v>722</v>
      </c>
      <c r="D92" s="138" t="s">
        <v>331</v>
      </c>
      <c r="E92" s="144">
        <f>IFERROR(COUNTIFS('Audit grid'!$K:$K,'Audit outcomes'!E$53,'Audit grid'!$E:$E,'Audit outcomes'!$C92,'Audit grid'!$F:$F,'Audit outcomes'!$D92,'Audit grid'!$L:$L,"&lt;&gt;N/A"),"N/A")</f>
        <v>0</v>
      </c>
      <c r="F92" s="142">
        <f>IFERROR(COUNTIFS('Audit grid'!$K:$K,'Audit outcomes'!F$53,'Audit grid'!$E:$E,'Audit outcomes'!$C92,'Audit grid'!$F:$F,'Audit outcomes'!$D92,'Audit grid'!$L:$L,"&lt;&gt;N/A"),"N/A")</f>
        <v>3</v>
      </c>
      <c r="G92" s="145">
        <f>IFERROR(COUNTIFS('Audit grid'!$K:$K,'Audit outcomes'!G$53,'Audit grid'!$E:$E,'Audit outcomes'!$C92,'Audit grid'!$F:$F,'Audit outcomes'!$D92,'Audit grid'!$L:$L,"&lt;&gt;N/A"),"N/A")</f>
        <v>5</v>
      </c>
      <c r="H92" s="142">
        <f>IFERROR(COUNTIFS('Audit grid'!$K:$K,'Audit outcomes'!H$53,'Audit grid'!$E:$E,'Audit outcomes'!$C92,'Audit grid'!$F:$F,'Audit outcomes'!$D92,'Audit grid'!$L:$L,$H$52),"N/A")</f>
        <v>0</v>
      </c>
      <c r="I92" s="142">
        <f>IFERROR(COUNTIFS('Audit grid'!$K:$K,'Audit outcomes'!I$53,'Audit grid'!$E:$E,'Audit outcomes'!$C92,'Audit grid'!$F:$F,'Audit outcomes'!$D92,'Audit grid'!$L:$L,$H$52),"N/A")</f>
        <v>0</v>
      </c>
      <c r="J92" s="142">
        <f>IFERROR(COUNTIFS('Audit grid'!$K:$K,'Audit outcomes'!J$53,'Audit grid'!$E:$E,'Audit outcomes'!$C92,'Audit grid'!$F:$F,'Audit outcomes'!$D92,'Audit grid'!$L:$L,$H$52),"N/A")</f>
        <v>0</v>
      </c>
      <c r="K92" s="144">
        <f>IFERROR(COUNTIFS('Audit grid'!$K:$K,'Audit outcomes'!K$53,'Audit grid'!$E:$E,'Audit outcomes'!$C92,'Audit grid'!$F:$F,'Audit outcomes'!$D92,'Audit grid'!$L:$L,$K$52),"N/A")</f>
        <v>0</v>
      </c>
      <c r="L92" s="142">
        <f>IFERROR(COUNTIFS('Audit grid'!$K:$K,'Audit outcomes'!L$53,'Audit grid'!$E:$E,'Audit outcomes'!$C92,'Audit grid'!$F:$F,'Audit outcomes'!$D92,'Audit grid'!$L:$L,$K$52),"N/A")</f>
        <v>0</v>
      </c>
      <c r="M92" s="145">
        <f>IFERROR(COUNTIFS('Audit grid'!$K:$K,'Audit outcomes'!M$53,'Audit grid'!$E:$E,'Audit outcomes'!$C92,'Audit grid'!$F:$F,'Audit outcomes'!$D92,'Audit grid'!$L:$L,$K$52),"N/A")</f>
        <v>0</v>
      </c>
      <c r="N92" s="142">
        <f>IFERROR(COUNTIFS('Audit grid'!$K:$K,'Audit outcomes'!N$53,'Audit grid'!$E:$E,'Audit outcomes'!$C92,'Audit grid'!$F:$F,'Audit outcomes'!$D92,'Audit grid'!$L:$L,$N$52),"N/A")</f>
        <v>0</v>
      </c>
      <c r="O92" s="142">
        <f>IFERROR(COUNTIFS('Audit grid'!$K:$K,'Audit outcomes'!O$53,'Audit grid'!$E:$E,'Audit outcomes'!$C92,'Audit grid'!$F:$F,'Audit outcomes'!$D92,'Audit grid'!$L:$L,$N$52),"N/A")</f>
        <v>0</v>
      </c>
      <c r="P92" s="143">
        <f>IFERROR(COUNTIFS('Audit grid'!$K:$K,'Audit outcomes'!P$53,'Audit grid'!$E:$E,'Audit outcomes'!$C92,'Audit grid'!$F:$F,'Audit outcomes'!$D92,'Audit grid'!$L:$L,$N$52),"N/A")</f>
        <v>0</v>
      </c>
      <c r="Q92" s="127"/>
    </row>
    <row r="93" spans="2:17" ht="17.100000000000001">
      <c r="B93" s="125"/>
      <c r="C93" s="137" t="s">
        <v>722</v>
      </c>
      <c r="D93" s="138" t="s">
        <v>745</v>
      </c>
      <c r="E93" s="144">
        <f>IFERROR(COUNTIFS('Audit grid'!$K:$K,'Audit outcomes'!E$53,'Audit grid'!$E:$E,'Audit outcomes'!$C93,'Audit grid'!$F:$F,'Audit outcomes'!$D93,'Audit grid'!$L:$L,"&lt;&gt;N/A"),"N/A")</f>
        <v>0</v>
      </c>
      <c r="F93" s="142">
        <f>IFERROR(COUNTIFS('Audit grid'!$K:$K,'Audit outcomes'!F$53,'Audit grid'!$E:$E,'Audit outcomes'!$C93,'Audit grid'!$F:$F,'Audit outcomes'!$D93,'Audit grid'!$L:$L,"&lt;&gt;N/A"),"N/A")</f>
        <v>0</v>
      </c>
      <c r="G93" s="145">
        <f>IFERROR(COUNTIFS('Audit grid'!$K:$K,'Audit outcomes'!G$53,'Audit grid'!$E:$E,'Audit outcomes'!$C93,'Audit grid'!$F:$F,'Audit outcomes'!$D93,'Audit grid'!$L:$L,"&lt;&gt;N/A"),"N/A")</f>
        <v>1</v>
      </c>
      <c r="H93" s="142">
        <f>IFERROR(COUNTIFS('Audit grid'!$K:$K,'Audit outcomes'!H$53,'Audit grid'!$E:$E,'Audit outcomes'!$C93,'Audit grid'!$F:$F,'Audit outcomes'!$D93,'Audit grid'!$L:$L,$H$52),"N/A")</f>
        <v>0</v>
      </c>
      <c r="I93" s="142">
        <f>IFERROR(COUNTIFS('Audit grid'!$K:$K,'Audit outcomes'!I$53,'Audit grid'!$E:$E,'Audit outcomes'!$C93,'Audit grid'!$F:$F,'Audit outcomes'!$D93,'Audit grid'!$L:$L,$H$52),"N/A")</f>
        <v>0</v>
      </c>
      <c r="J93" s="142">
        <f>IFERROR(COUNTIFS('Audit grid'!$K:$K,'Audit outcomes'!J$53,'Audit grid'!$E:$E,'Audit outcomes'!$C93,'Audit grid'!$F:$F,'Audit outcomes'!$D93,'Audit grid'!$L:$L,$H$52),"N/A")</f>
        <v>0</v>
      </c>
      <c r="K93" s="144">
        <f>IFERROR(COUNTIFS('Audit grid'!$K:$K,'Audit outcomes'!K$53,'Audit grid'!$E:$E,'Audit outcomes'!$C93,'Audit grid'!$F:$F,'Audit outcomes'!$D93,'Audit grid'!$L:$L,$K$52),"N/A")</f>
        <v>0</v>
      </c>
      <c r="L93" s="142">
        <f>IFERROR(COUNTIFS('Audit grid'!$K:$K,'Audit outcomes'!L$53,'Audit grid'!$E:$E,'Audit outcomes'!$C93,'Audit grid'!$F:$F,'Audit outcomes'!$D93,'Audit grid'!$L:$L,$K$52),"N/A")</f>
        <v>0</v>
      </c>
      <c r="M93" s="145">
        <f>IFERROR(COUNTIFS('Audit grid'!$K:$K,'Audit outcomes'!M$53,'Audit grid'!$E:$E,'Audit outcomes'!$C93,'Audit grid'!$F:$F,'Audit outcomes'!$D93,'Audit grid'!$L:$L,$K$52),"N/A")</f>
        <v>0</v>
      </c>
      <c r="N93" s="142">
        <f>IFERROR(COUNTIFS('Audit grid'!$K:$K,'Audit outcomes'!N$53,'Audit grid'!$E:$E,'Audit outcomes'!$C93,'Audit grid'!$F:$F,'Audit outcomes'!$D93,'Audit grid'!$L:$L,$N$52),"N/A")</f>
        <v>0</v>
      </c>
      <c r="O93" s="142">
        <f>IFERROR(COUNTIFS('Audit grid'!$K:$K,'Audit outcomes'!O$53,'Audit grid'!$E:$E,'Audit outcomes'!$C93,'Audit grid'!$F:$F,'Audit outcomes'!$D93,'Audit grid'!$L:$L,$N$52),"N/A")</f>
        <v>0</v>
      </c>
      <c r="P93" s="143">
        <f>IFERROR(COUNTIFS('Audit grid'!$K:$K,'Audit outcomes'!P$53,'Audit grid'!$E:$E,'Audit outcomes'!$C93,'Audit grid'!$F:$F,'Audit outcomes'!$D93,'Audit grid'!$L:$L,$N$52),"N/A")</f>
        <v>0</v>
      </c>
      <c r="Q93" s="127"/>
    </row>
    <row r="94" spans="2:17" ht="17.100000000000001">
      <c r="B94" s="125"/>
      <c r="C94" s="137" t="s">
        <v>722</v>
      </c>
      <c r="D94" s="138" t="s">
        <v>749</v>
      </c>
      <c r="E94" s="144">
        <f>IFERROR(COUNTIFS('Audit grid'!$K:$K,'Audit outcomes'!E$53,'Audit grid'!$E:$E,'Audit outcomes'!$C94,'Audit grid'!$F:$F,'Audit outcomes'!$D94,'Audit grid'!$L:$L,"&lt;&gt;N/A"),"N/A")</f>
        <v>4</v>
      </c>
      <c r="F94" s="142">
        <f>IFERROR(COUNTIFS('Audit grid'!$K:$K,'Audit outcomes'!F$53,'Audit grid'!$E:$E,'Audit outcomes'!$C94,'Audit grid'!$F:$F,'Audit outcomes'!$D94,'Audit grid'!$L:$L,"&lt;&gt;N/A"),"N/A")</f>
        <v>1</v>
      </c>
      <c r="G94" s="145">
        <f>IFERROR(COUNTIFS('Audit grid'!$K:$K,'Audit outcomes'!G$53,'Audit grid'!$E:$E,'Audit outcomes'!$C94,'Audit grid'!$F:$F,'Audit outcomes'!$D94,'Audit grid'!$L:$L,"&lt;&gt;N/A"),"N/A")</f>
        <v>1</v>
      </c>
      <c r="H94" s="142">
        <f>IFERROR(COUNTIFS('Audit grid'!$K:$K,'Audit outcomes'!H$53,'Audit grid'!$E:$E,'Audit outcomes'!$C94,'Audit grid'!$F:$F,'Audit outcomes'!$D94,'Audit grid'!$L:$L,$H$52),"N/A")</f>
        <v>0</v>
      </c>
      <c r="I94" s="142">
        <f>IFERROR(COUNTIFS('Audit grid'!$K:$K,'Audit outcomes'!I$53,'Audit grid'!$E:$E,'Audit outcomes'!$C94,'Audit grid'!$F:$F,'Audit outcomes'!$D94,'Audit grid'!$L:$L,$H$52),"N/A")</f>
        <v>0</v>
      </c>
      <c r="J94" s="142">
        <f>IFERROR(COUNTIFS('Audit grid'!$K:$K,'Audit outcomes'!J$53,'Audit grid'!$E:$E,'Audit outcomes'!$C94,'Audit grid'!$F:$F,'Audit outcomes'!$D94,'Audit grid'!$L:$L,$H$52),"N/A")</f>
        <v>0</v>
      </c>
      <c r="K94" s="144">
        <f>IFERROR(COUNTIFS('Audit grid'!$K:$K,'Audit outcomes'!K$53,'Audit grid'!$E:$E,'Audit outcomes'!$C94,'Audit grid'!$F:$F,'Audit outcomes'!$D94,'Audit grid'!$L:$L,$K$52),"N/A")</f>
        <v>0</v>
      </c>
      <c r="L94" s="142">
        <f>IFERROR(COUNTIFS('Audit grid'!$K:$K,'Audit outcomes'!L$53,'Audit grid'!$E:$E,'Audit outcomes'!$C94,'Audit grid'!$F:$F,'Audit outcomes'!$D94,'Audit grid'!$L:$L,$K$52),"N/A")</f>
        <v>0</v>
      </c>
      <c r="M94" s="145">
        <f>IFERROR(COUNTIFS('Audit grid'!$K:$K,'Audit outcomes'!M$53,'Audit grid'!$E:$E,'Audit outcomes'!$C94,'Audit grid'!$F:$F,'Audit outcomes'!$D94,'Audit grid'!$L:$L,$K$52),"N/A")</f>
        <v>0</v>
      </c>
      <c r="N94" s="142">
        <f>IFERROR(COUNTIFS('Audit grid'!$K:$K,'Audit outcomes'!N$53,'Audit grid'!$E:$E,'Audit outcomes'!$C94,'Audit grid'!$F:$F,'Audit outcomes'!$D94,'Audit grid'!$L:$L,$N$52),"N/A")</f>
        <v>0</v>
      </c>
      <c r="O94" s="142">
        <f>IFERROR(COUNTIFS('Audit grid'!$K:$K,'Audit outcomes'!O$53,'Audit grid'!$E:$E,'Audit outcomes'!$C94,'Audit grid'!$F:$F,'Audit outcomes'!$D94,'Audit grid'!$L:$L,$N$52),"N/A")</f>
        <v>0</v>
      </c>
      <c r="P94" s="143">
        <f>IFERROR(COUNTIFS('Audit grid'!$K:$K,'Audit outcomes'!P$53,'Audit grid'!$E:$E,'Audit outcomes'!$C94,'Audit grid'!$F:$F,'Audit outcomes'!$D94,'Audit grid'!$L:$L,$N$52),"N/A")</f>
        <v>0</v>
      </c>
      <c r="Q94" s="127"/>
    </row>
    <row r="95" spans="2:17" ht="17.100000000000001">
      <c r="B95" s="125"/>
      <c r="C95" s="137" t="s">
        <v>722</v>
      </c>
      <c r="D95" s="138" t="s">
        <v>766</v>
      </c>
      <c r="E95" s="144">
        <f>IFERROR(COUNTIFS('Audit grid'!$K:$K,'Audit outcomes'!E$53,'Audit grid'!$E:$E,'Audit outcomes'!$C95,'Audit grid'!$F:$F,'Audit outcomes'!$D95,'Audit grid'!$L:$L,"&lt;&gt;N/A"),"N/A")</f>
        <v>5</v>
      </c>
      <c r="F95" s="142">
        <f>IFERROR(COUNTIFS('Audit grid'!$K:$K,'Audit outcomes'!F$53,'Audit grid'!$E:$E,'Audit outcomes'!$C95,'Audit grid'!$F:$F,'Audit outcomes'!$D95,'Audit grid'!$L:$L,"&lt;&gt;N/A"),"N/A")</f>
        <v>4</v>
      </c>
      <c r="G95" s="145">
        <f>IFERROR(COUNTIFS('Audit grid'!$K:$K,'Audit outcomes'!G$53,'Audit grid'!$E:$E,'Audit outcomes'!$C95,'Audit grid'!$F:$F,'Audit outcomes'!$D95,'Audit grid'!$L:$L,"&lt;&gt;N/A"),"N/A")</f>
        <v>0</v>
      </c>
      <c r="H95" s="142">
        <f>IFERROR(COUNTIFS('Audit grid'!$K:$K,'Audit outcomes'!H$53,'Audit grid'!$E:$E,'Audit outcomes'!$C95,'Audit grid'!$F:$F,'Audit outcomes'!$D95,'Audit grid'!$L:$L,$H$52),"N/A")</f>
        <v>0</v>
      </c>
      <c r="I95" s="142">
        <f>IFERROR(COUNTIFS('Audit grid'!$K:$K,'Audit outcomes'!I$53,'Audit grid'!$E:$E,'Audit outcomes'!$C95,'Audit grid'!$F:$F,'Audit outcomes'!$D95,'Audit grid'!$L:$L,$H$52),"N/A")</f>
        <v>0</v>
      </c>
      <c r="J95" s="142">
        <f>IFERROR(COUNTIFS('Audit grid'!$K:$K,'Audit outcomes'!J$53,'Audit grid'!$E:$E,'Audit outcomes'!$C95,'Audit grid'!$F:$F,'Audit outcomes'!$D95,'Audit grid'!$L:$L,$H$52),"N/A")</f>
        <v>0</v>
      </c>
      <c r="K95" s="144">
        <f>IFERROR(COUNTIFS('Audit grid'!$K:$K,'Audit outcomes'!K$53,'Audit grid'!$E:$E,'Audit outcomes'!$C95,'Audit grid'!$F:$F,'Audit outcomes'!$D95,'Audit grid'!$L:$L,$K$52),"N/A")</f>
        <v>0</v>
      </c>
      <c r="L95" s="142">
        <f>IFERROR(COUNTIFS('Audit grid'!$K:$K,'Audit outcomes'!L$53,'Audit grid'!$E:$E,'Audit outcomes'!$C95,'Audit grid'!$F:$F,'Audit outcomes'!$D95,'Audit grid'!$L:$L,$K$52),"N/A")</f>
        <v>0</v>
      </c>
      <c r="M95" s="145">
        <f>IFERROR(COUNTIFS('Audit grid'!$K:$K,'Audit outcomes'!M$53,'Audit grid'!$E:$E,'Audit outcomes'!$C95,'Audit grid'!$F:$F,'Audit outcomes'!$D95,'Audit grid'!$L:$L,$K$52),"N/A")</f>
        <v>0</v>
      </c>
      <c r="N95" s="142">
        <f>IFERROR(COUNTIFS('Audit grid'!$K:$K,'Audit outcomes'!N$53,'Audit grid'!$E:$E,'Audit outcomes'!$C95,'Audit grid'!$F:$F,'Audit outcomes'!$D95,'Audit grid'!$L:$L,$N$52),"N/A")</f>
        <v>0</v>
      </c>
      <c r="O95" s="142">
        <f>IFERROR(COUNTIFS('Audit grid'!$K:$K,'Audit outcomes'!O$53,'Audit grid'!$E:$E,'Audit outcomes'!$C95,'Audit grid'!$F:$F,'Audit outcomes'!$D95,'Audit grid'!$L:$L,$N$52),"N/A")</f>
        <v>0</v>
      </c>
      <c r="P95" s="143">
        <f>IFERROR(COUNTIFS('Audit grid'!$K:$K,'Audit outcomes'!P$53,'Audit grid'!$E:$E,'Audit outcomes'!$C95,'Audit grid'!$F:$F,'Audit outcomes'!$D95,'Audit grid'!$L:$L,$N$52),"N/A")</f>
        <v>0</v>
      </c>
      <c r="Q95" s="127"/>
    </row>
    <row r="96" spans="2:17" ht="17.100000000000001">
      <c r="B96" s="125"/>
      <c r="C96" s="137" t="s">
        <v>722</v>
      </c>
      <c r="D96" s="138" t="s">
        <v>793</v>
      </c>
      <c r="E96" s="144">
        <f>IFERROR(COUNTIFS('Audit grid'!$K:$K,'Audit outcomes'!E$53,'Audit grid'!$E:$E,'Audit outcomes'!$C96,'Audit grid'!$F:$F,'Audit outcomes'!$D96,'Audit grid'!$L:$L,"&lt;&gt;N/A"),"N/A")</f>
        <v>0</v>
      </c>
      <c r="F96" s="142">
        <f>IFERROR(COUNTIFS('Audit grid'!$K:$K,'Audit outcomes'!F$53,'Audit grid'!$E:$E,'Audit outcomes'!$C96,'Audit grid'!$F:$F,'Audit outcomes'!$D96,'Audit grid'!$L:$L,"&lt;&gt;N/A"),"N/A")</f>
        <v>1</v>
      </c>
      <c r="G96" s="145">
        <f>IFERROR(COUNTIFS('Audit grid'!$K:$K,'Audit outcomes'!G$53,'Audit grid'!$E:$E,'Audit outcomes'!$C96,'Audit grid'!$F:$F,'Audit outcomes'!$D96,'Audit grid'!$L:$L,"&lt;&gt;N/A"),"N/A")</f>
        <v>2</v>
      </c>
      <c r="H96" s="142">
        <f>IFERROR(COUNTIFS('Audit grid'!$K:$K,'Audit outcomes'!H$53,'Audit grid'!$E:$E,'Audit outcomes'!$C96,'Audit grid'!$F:$F,'Audit outcomes'!$D96,'Audit grid'!$L:$L,$H$52),"N/A")</f>
        <v>0</v>
      </c>
      <c r="I96" s="142">
        <f>IFERROR(COUNTIFS('Audit grid'!$K:$K,'Audit outcomes'!I$53,'Audit grid'!$E:$E,'Audit outcomes'!$C96,'Audit grid'!$F:$F,'Audit outcomes'!$D96,'Audit grid'!$L:$L,$H$52),"N/A")</f>
        <v>0</v>
      </c>
      <c r="J96" s="142">
        <f>IFERROR(COUNTIFS('Audit grid'!$K:$K,'Audit outcomes'!J$53,'Audit grid'!$E:$E,'Audit outcomes'!$C96,'Audit grid'!$F:$F,'Audit outcomes'!$D96,'Audit grid'!$L:$L,$H$52),"N/A")</f>
        <v>0</v>
      </c>
      <c r="K96" s="144">
        <f>IFERROR(COUNTIFS('Audit grid'!$K:$K,'Audit outcomes'!K$53,'Audit grid'!$E:$E,'Audit outcomes'!$C96,'Audit grid'!$F:$F,'Audit outcomes'!$D96,'Audit grid'!$L:$L,$K$52),"N/A")</f>
        <v>0</v>
      </c>
      <c r="L96" s="142">
        <f>IFERROR(COUNTIFS('Audit grid'!$K:$K,'Audit outcomes'!L$53,'Audit grid'!$E:$E,'Audit outcomes'!$C96,'Audit grid'!$F:$F,'Audit outcomes'!$D96,'Audit grid'!$L:$L,$K$52),"N/A")</f>
        <v>0</v>
      </c>
      <c r="M96" s="145">
        <f>IFERROR(COUNTIFS('Audit grid'!$K:$K,'Audit outcomes'!M$53,'Audit grid'!$E:$E,'Audit outcomes'!$C96,'Audit grid'!$F:$F,'Audit outcomes'!$D96,'Audit grid'!$L:$L,$K$52),"N/A")</f>
        <v>0</v>
      </c>
      <c r="N96" s="142">
        <f>IFERROR(COUNTIFS('Audit grid'!$K:$K,'Audit outcomes'!N$53,'Audit grid'!$E:$E,'Audit outcomes'!$C96,'Audit grid'!$F:$F,'Audit outcomes'!$D96,'Audit grid'!$L:$L,$N$52),"N/A")</f>
        <v>0</v>
      </c>
      <c r="O96" s="142">
        <f>IFERROR(COUNTIFS('Audit grid'!$K:$K,'Audit outcomes'!O$53,'Audit grid'!$E:$E,'Audit outcomes'!$C96,'Audit grid'!$F:$F,'Audit outcomes'!$D96,'Audit grid'!$L:$L,$N$52),"N/A")</f>
        <v>0</v>
      </c>
      <c r="P96" s="143">
        <f>IFERROR(COUNTIFS('Audit grid'!$K:$K,'Audit outcomes'!P$53,'Audit grid'!$E:$E,'Audit outcomes'!$C96,'Audit grid'!$F:$F,'Audit outcomes'!$D96,'Audit grid'!$L:$L,$N$52),"N/A")</f>
        <v>0</v>
      </c>
      <c r="Q96" s="127"/>
    </row>
    <row r="97" spans="2:17" ht="17.100000000000001">
      <c r="B97" s="125"/>
      <c r="C97" s="137" t="s">
        <v>722</v>
      </c>
      <c r="D97" s="138" t="s">
        <v>803</v>
      </c>
      <c r="E97" s="144">
        <f>IFERROR(COUNTIFS('Audit grid'!$K:$K,'Audit outcomes'!E$53,'Audit grid'!$E:$E,'Audit outcomes'!$C97,'Audit grid'!$F:$F,'Audit outcomes'!$D97,'Audit grid'!$L:$L,"&lt;&gt;N/A"),"N/A")</f>
        <v>0</v>
      </c>
      <c r="F97" s="142">
        <f>IFERROR(COUNTIFS('Audit grid'!$K:$K,'Audit outcomes'!F$53,'Audit grid'!$E:$E,'Audit outcomes'!$C97,'Audit grid'!$F:$F,'Audit outcomes'!$D97,'Audit grid'!$L:$L,"&lt;&gt;N/A"),"N/A")</f>
        <v>2</v>
      </c>
      <c r="G97" s="145">
        <f>IFERROR(COUNTIFS('Audit grid'!$K:$K,'Audit outcomes'!G$53,'Audit grid'!$E:$E,'Audit outcomes'!$C97,'Audit grid'!$F:$F,'Audit outcomes'!$D97,'Audit grid'!$L:$L,"&lt;&gt;N/A"),"N/A")</f>
        <v>0</v>
      </c>
      <c r="H97" s="142">
        <f>IFERROR(COUNTIFS('Audit grid'!$K:$K,'Audit outcomes'!H$53,'Audit grid'!$E:$E,'Audit outcomes'!$C97,'Audit grid'!$F:$F,'Audit outcomes'!$D97,'Audit grid'!$L:$L,$H$52),"N/A")</f>
        <v>0</v>
      </c>
      <c r="I97" s="142">
        <f>IFERROR(COUNTIFS('Audit grid'!$K:$K,'Audit outcomes'!I$53,'Audit grid'!$E:$E,'Audit outcomes'!$C97,'Audit grid'!$F:$F,'Audit outcomes'!$D97,'Audit grid'!$L:$L,$H$52),"N/A")</f>
        <v>0</v>
      </c>
      <c r="J97" s="142">
        <f>IFERROR(COUNTIFS('Audit grid'!$K:$K,'Audit outcomes'!J$53,'Audit grid'!$E:$E,'Audit outcomes'!$C97,'Audit grid'!$F:$F,'Audit outcomes'!$D97,'Audit grid'!$L:$L,$H$52),"N/A")</f>
        <v>0</v>
      </c>
      <c r="K97" s="144">
        <f>IFERROR(COUNTIFS('Audit grid'!$K:$K,'Audit outcomes'!K$53,'Audit grid'!$E:$E,'Audit outcomes'!$C97,'Audit grid'!$F:$F,'Audit outcomes'!$D97,'Audit grid'!$L:$L,$K$52),"N/A")</f>
        <v>0</v>
      </c>
      <c r="L97" s="142">
        <f>IFERROR(COUNTIFS('Audit grid'!$K:$K,'Audit outcomes'!L$53,'Audit grid'!$E:$E,'Audit outcomes'!$C97,'Audit grid'!$F:$F,'Audit outcomes'!$D97,'Audit grid'!$L:$L,$K$52),"N/A")</f>
        <v>0</v>
      </c>
      <c r="M97" s="145">
        <f>IFERROR(COUNTIFS('Audit grid'!$K:$K,'Audit outcomes'!M$53,'Audit grid'!$E:$E,'Audit outcomes'!$C97,'Audit grid'!$F:$F,'Audit outcomes'!$D97,'Audit grid'!$L:$L,$K$52),"N/A")</f>
        <v>0</v>
      </c>
      <c r="N97" s="142">
        <f>IFERROR(COUNTIFS('Audit grid'!$K:$K,'Audit outcomes'!N$53,'Audit grid'!$E:$E,'Audit outcomes'!$C97,'Audit grid'!$F:$F,'Audit outcomes'!$D97,'Audit grid'!$L:$L,$N$52),"N/A")</f>
        <v>0</v>
      </c>
      <c r="O97" s="142">
        <f>IFERROR(COUNTIFS('Audit grid'!$K:$K,'Audit outcomes'!O$53,'Audit grid'!$E:$E,'Audit outcomes'!$C97,'Audit grid'!$F:$F,'Audit outcomes'!$D97,'Audit grid'!$L:$L,$N$52),"N/A")</f>
        <v>0</v>
      </c>
      <c r="P97" s="143">
        <f>IFERROR(COUNTIFS('Audit grid'!$K:$K,'Audit outcomes'!P$53,'Audit grid'!$E:$E,'Audit outcomes'!$C97,'Audit grid'!$F:$F,'Audit outcomes'!$D97,'Audit grid'!$L:$L,$N$52),"N/A")</f>
        <v>0</v>
      </c>
      <c r="Q97" s="127"/>
    </row>
    <row r="98" spans="2:17" ht="17.100000000000001">
      <c r="B98" s="125"/>
      <c r="C98" s="137" t="s">
        <v>722</v>
      </c>
      <c r="D98" s="138" t="s">
        <v>810</v>
      </c>
      <c r="E98" s="144">
        <f>IFERROR(COUNTIFS('Audit grid'!$K:$K,'Audit outcomes'!E$53,'Audit grid'!$E:$E,'Audit outcomes'!$C98,'Audit grid'!$F:$F,'Audit outcomes'!$D98,'Audit grid'!$L:$L,"&lt;&gt;N/A"),"N/A")</f>
        <v>0</v>
      </c>
      <c r="F98" s="142">
        <f>IFERROR(COUNTIFS('Audit grid'!$K:$K,'Audit outcomes'!F$53,'Audit grid'!$E:$E,'Audit outcomes'!$C98,'Audit grid'!$F:$F,'Audit outcomes'!$D98,'Audit grid'!$L:$L,"&lt;&gt;N/A"),"N/A")</f>
        <v>4</v>
      </c>
      <c r="G98" s="145">
        <f>IFERROR(COUNTIFS('Audit grid'!$K:$K,'Audit outcomes'!G$53,'Audit grid'!$E:$E,'Audit outcomes'!$C98,'Audit grid'!$F:$F,'Audit outcomes'!$D98,'Audit grid'!$L:$L,"&lt;&gt;N/A"),"N/A")</f>
        <v>1</v>
      </c>
      <c r="H98" s="142">
        <f>IFERROR(COUNTIFS('Audit grid'!$K:$K,'Audit outcomes'!H$53,'Audit grid'!$E:$E,'Audit outcomes'!$C98,'Audit grid'!$F:$F,'Audit outcomes'!$D98,'Audit grid'!$L:$L,$H$52),"N/A")</f>
        <v>0</v>
      </c>
      <c r="I98" s="142">
        <f>IFERROR(COUNTIFS('Audit grid'!$K:$K,'Audit outcomes'!I$53,'Audit grid'!$E:$E,'Audit outcomes'!$C98,'Audit grid'!$F:$F,'Audit outcomes'!$D98,'Audit grid'!$L:$L,$H$52),"N/A")</f>
        <v>0</v>
      </c>
      <c r="J98" s="142">
        <f>IFERROR(COUNTIFS('Audit grid'!$K:$K,'Audit outcomes'!J$53,'Audit grid'!$E:$E,'Audit outcomes'!$C98,'Audit grid'!$F:$F,'Audit outcomes'!$D98,'Audit grid'!$L:$L,$H$52),"N/A")</f>
        <v>0</v>
      </c>
      <c r="K98" s="144">
        <f>IFERROR(COUNTIFS('Audit grid'!$K:$K,'Audit outcomes'!K$53,'Audit grid'!$E:$E,'Audit outcomes'!$C98,'Audit grid'!$F:$F,'Audit outcomes'!$D98,'Audit grid'!$L:$L,$K$52),"N/A")</f>
        <v>0</v>
      </c>
      <c r="L98" s="142">
        <f>IFERROR(COUNTIFS('Audit grid'!$K:$K,'Audit outcomes'!L$53,'Audit grid'!$E:$E,'Audit outcomes'!$C98,'Audit grid'!$F:$F,'Audit outcomes'!$D98,'Audit grid'!$L:$L,$K$52),"N/A")</f>
        <v>0</v>
      </c>
      <c r="M98" s="145">
        <f>IFERROR(COUNTIFS('Audit grid'!$K:$K,'Audit outcomes'!M$53,'Audit grid'!$E:$E,'Audit outcomes'!$C98,'Audit grid'!$F:$F,'Audit outcomes'!$D98,'Audit grid'!$L:$L,$K$52),"N/A")</f>
        <v>0</v>
      </c>
      <c r="N98" s="142">
        <f>IFERROR(COUNTIFS('Audit grid'!$K:$K,'Audit outcomes'!N$53,'Audit grid'!$E:$E,'Audit outcomes'!$C98,'Audit grid'!$F:$F,'Audit outcomes'!$D98,'Audit grid'!$L:$L,$N$52),"N/A")</f>
        <v>0</v>
      </c>
      <c r="O98" s="142">
        <f>IFERROR(COUNTIFS('Audit grid'!$K:$K,'Audit outcomes'!O$53,'Audit grid'!$E:$E,'Audit outcomes'!$C98,'Audit grid'!$F:$F,'Audit outcomes'!$D98,'Audit grid'!$L:$L,$N$52),"N/A")</f>
        <v>0</v>
      </c>
      <c r="P98" s="143">
        <f>IFERROR(COUNTIFS('Audit grid'!$K:$K,'Audit outcomes'!P$53,'Audit grid'!$E:$E,'Audit outcomes'!$C98,'Audit grid'!$F:$F,'Audit outcomes'!$D98,'Audit grid'!$L:$L,$N$52),"N/A")</f>
        <v>0</v>
      </c>
      <c r="Q98" s="127"/>
    </row>
    <row r="99" spans="2:17" ht="17.100000000000001">
      <c r="B99" s="125"/>
      <c r="C99" s="137" t="s">
        <v>722</v>
      </c>
      <c r="D99" s="138" t="s">
        <v>826</v>
      </c>
      <c r="E99" s="144">
        <f>IFERROR(COUNTIFS('Audit grid'!$K:$K,'Audit outcomes'!E$53,'Audit grid'!$E:$E,'Audit outcomes'!$C99,'Audit grid'!$F:$F,'Audit outcomes'!$D99,'Audit grid'!$L:$L,"&lt;&gt;N/A"),"N/A")</f>
        <v>2</v>
      </c>
      <c r="F99" s="142">
        <f>IFERROR(COUNTIFS('Audit grid'!$K:$K,'Audit outcomes'!F$53,'Audit grid'!$E:$E,'Audit outcomes'!$C99,'Audit grid'!$F:$F,'Audit outcomes'!$D99,'Audit grid'!$L:$L,"&lt;&gt;N/A"),"N/A")</f>
        <v>2</v>
      </c>
      <c r="G99" s="145">
        <f>IFERROR(COUNTIFS('Audit grid'!$K:$K,'Audit outcomes'!G$53,'Audit grid'!$E:$E,'Audit outcomes'!$C99,'Audit grid'!$F:$F,'Audit outcomes'!$D99,'Audit grid'!$L:$L,"&lt;&gt;N/A"),"N/A")</f>
        <v>1</v>
      </c>
      <c r="H99" s="142">
        <f>IFERROR(COUNTIFS('Audit grid'!$K:$K,'Audit outcomes'!H$53,'Audit grid'!$E:$E,'Audit outcomes'!$C99,'Audit grid'!$F:$F,'Audit outcomes'!$D99,'Audit grid'!$L:$L,$H$52),"N/A")</f>
        <v>0</v>
      </c>
      <c r="I99" s="142">
        <f>IFERROR(COUNTIFS('Audit grid'!$K:$K,'Audit outcomes'!I$53,'Audit grid'!$E:$E,'Audit outcomes'!$C99,'Audit grid'!$F:$F,'Audit outcomes'!$D99,'Audit grid'!$L:$L,$H$52),"N/A")</f>
        <v>0</v>
      </c>
      <c r="J99" s="142">
        <f>IFERROR(COUNTIFS('Audit grid'!$K:$K,'Audit outcomes'!J$53,'Audit grid'!$E:$E,'Audit outcomes'!$C99,'Audit grid'!$F:$F,'Audit outcomes'!$D99,'Audit grid'!$L:$L,$H$52),"N/A")</f>
        <v>0</v>
      </c>
      <c r="K99" s="144">
        <f>IFERROR(COUNTIFS('Audit grid'!$K:$K,'Audit outcomes'!K$53,'Audit grid'!$E:$E,'Audit outcomes'!$C99,'Audit grid'!$F:$F,'Audit outcomes'!$D99,'Audit grid'!$L:$L,$K$52),"N/A")</f>
        <v>0</v>
      </c>
      <c r="L99" s="142">
        <f>IFERROR(COUNTIFS('Audit grid'!$K:$K,'Audit outcomes'!L$53,'Audit grid'!$E:$E,'Audit outcomes'!$C99,'Audit grid'!$F:$F,'Audit outcomes'!$D99,'Audit grid'!$L:$L,$K$52),"N/A")</f>
        <v>0</v>
      </c>
      <c r="M99" s="145">
        <f>IFERROR(COUNTIFS('Audit grid'!$K:$K,'Audit outcomes'!M$53,'Audit grid'!$E:$E,'Audit outcomes'!$C99,'Audit grid'!$F:$F,'Audit outcomes'!$D99,'Audit grid'!$L:$L,$K$52),"N/A")</f>
        <v>0</v>
      </c>
      <c r="N99" s="142">
        <f>IFERROR(COUNTIFS('Audit grid'!$K:$K,'Audit outcomes'!N$53,'Audit grid'!$E:$E,'Audit outcomes'!$C99,'Audit grid'!$F:$F,'Audit outcomes'!$D99,'Audit grid'!$L:$L,$N$52),"N/A")</f>
        <v>0</v>
      </c>
      <c r="O99" s="142">
        <f>IFERROR(COUNTIFS('Audit grid'!$K:$K,'Audit outcomes'!O$53,'Audit grid'!$E:$E,'Audit outcomes'!$C99,'Audit grid'!$F:$F,'Audit outcomes'!$D99,'Audit grid'!$L:$L,$N$52),"N/A")</f>
        <v>0</v>
      </c>
      <c r="P99" s="143">
        <f>IFERROR(COUNTIFS('Audit grid'!$K:$K,'Audit outcomes'!P$53,'Audit grid'!$E:$E,'Audit outcomes'!$C99,'Audit grid'!$F:$F,'Audit outcomes'!$D99,'Audit grid'!$L:$L,$N$52),"N/A")</f>
        <v>0</v>
      </c>
      <c r="Q99" s="127"/>
    </row>
    <row r="100" spans="2:17" ht="33.950000000000003">
      <c r="B100" s="125"/>
      <c r="C100" s="137" t="s">
        <v>722</v>
      </c>
      <c r="D100" s="138" t="s">
        <v>842</v>
      </c>
      <c r="E100" s="144">
        <f>IFERROR(COUNTIFS('Audit grid'!$K:$K,'Audit outcomes'!E$53,'Audit grid'!$E:$E,'Audit outcomes'!$C100,'Audit grid'!$F:$F,'Audit outcomes'!$D100,'Audit grid'!$L:$L,"&lt;&gt;N/A"),"N/A")</f>
        <v>0</v>
      </c>
      <c r="F100" s="142">
        <f>IFERROR(COUNTIFS('Audit grid'!$K:$K,'Audit outcomes'!F$53,'Audit grid'!$E:$E,'Audit outcomes'!$C100,'Audit grid'!$F:$F,'Audit outcomes'!$D100,'Audit grid'!$L:$L,"&lt;&gt;N/A"),"N/A")</f>
        <v>1</v>
      </c>
      <c r="G100" s="145">
        <f>IFERROR(COUNTIFS('Audit grid'!$K:$K,'Audit outcomes'!G$53,'Audit grid'!$E:$E,'Audit outcomes'!$C100,'Audit grid'!$F:$F,'Audit outcomes'!$D100,'Audit grid'!$L:$L,"&lt;&gt;N/A"),"N/A")</f>
        <v>3</v>
      </c>
      <c r="H100" s="142">
        <f>IFERROR(COUNTIFS('Audit grid'!$K:$K,'Audit outcomes'!H$53,'Audit grid'!$E:$E,'Audit outcomes'!$C100,'Audit grid'!$F:$F,'Audit outcomes'!$D100,'Audit grid'!$L:$L,$H$52),"N/A")</f>
        <v>0</v>
      </c>
      <c r="I100" s="142">
        <f>IFERROR(COUNTIFS('Audit grid'!$K:$K,'Audit outcomes'!I$53,'Audit grid'!$E:$E,'Audit outcomes'!$C100,'Audit grid'!$F:$F,'Audit outcomes'!$D100,'Audit grid'!$L:$L,$H$52),"N/A")</f>
        <v>0</v>
      </c>
      <c r="J100" s="142">
        <f>IFERROR(COUNTIFS('Audit grid'!$K:$K,'Audit outcomes'!J$53,'Audit grid'!$E:$E,'Audit outcomes'!$C100,'Audit grid'!$F:$F,'Audit outcomes'!$D100,'Audit grid'!$L:$L,$H$52),"N/A")</f>
        <v>0</v>
      </c>
      <c r="K100" s="144">
        <f>IFERROR(COUNTIFS('Audit grid'!$K:$K,'Audit outcomes'!K$53,'Audit grid'!$E:$E,'Audit outcomes'!$C100,'Audit grid'!$F:$F,'Audit outcomes'!$D100,'Audit grid'!$L:$L,$K$52),"N/A")</f>
        <v>0</v>
      </c>
      <c r="L100" s="142">
        <f>IFERROR(COUNTIFS('Audit grid'!$K:$K,'Audit outcomes'!L$53,'Audit grid'!$E:$E,'Audit outcomes'!$C100,'Audit grid'!$F:$F,'Audit outcomes'!$D100,'Audit grid'!$L:$L,$K$52),"N/A")</f>
        <v>0</v>
      </c>
      <c r="M100" s="145">
        <f>IFERROR(COUNTIFS('Audit grid'!$K:$K,'Audit outcomes'!M$53,'Audit grid'!$E:$E,'Audit outcomes'!$C100,'Audit grid'!$F:$F,'Audit outcomes'!$D100,'Audit grid'!$L:$L,$K$52),"N/A")</f>
        <v>0</v>
      </c>
      <c r="N100" s="142">
        <f>IFERROR(COUNTIFS('Audit grid'!$K:$K,'Audit outcomes'!N$53,'Audit grid'!$E:$E,'Audit outcomes'!$C100,'Audit grid'!$F:$F,'Audit outcomes'!$D100,'Audit grid'!$L:$L,$N$52),"N/A")</f>
        <v>0</v>
      </c>
      <c r="O100" s="142">
        <f>IFERROR(COUNTIFS('Audit grid'!$K:$K,'Audit outcomes'!O$53,'Audit grid'!$E:$E,'Audit outcomes'!$C100,'Audit grid'!$F:$F,'Audit outcomes'!$D100,'Audit grid'!$L:$L,$N$52),"N/A")</f>
        <v>0</v>
      </c>
      <c r="P100" s="143">
        <f>IFERROR(COUNTIFS('Audit grid'!$K:$K,'Audit outcomes'!P$53,'Audit grid'!$E:$E,'Audit outcomes'!$C100,'Audit grid'!$F:$F,'Audit outcomes'!$D100,'Audit grid'!$L:$L,$N$52),"N/A")</f>
        <v>0</v>
      </c>
      <c r="Q100" s="127"/>
    </row>
    <row r="101" spans="2:17" ht="17.100000000000001">
      <c r="B101" s="125"/>
      <c r="C101" s="137" t="s">
        <v>722</v>
      </c>
      <c r="D101" s="138" t="s">
        <v>855</v>
      </c>
      <c r="E101" s="144">
        <f>IFERROR(COUNTIFS('Audit grid'!$K:$K,'Audit outcomes'!E$53,'Audit grid'!$E:$E,'Audit outcomes'!$C101,'Audit grid'!$F:$F,'Audit outcomes'!$D101,'Audit grid'!$L:$L,"&lt;&gt;N/A"),"N/A")</f>
        <v>0</v>
      </c>
      <c r="F101" s="142">
        <f>IFERROR(COUNTIFS('Audit grid'!$K:$K,'Audit outcomes'!F$53,'Audit grid'!$E:$E,'Audit outcomes'!$C101,'Audit grid'!$F:$F,'Audit outcomes'!$D101,'Audit grid'!$L:$L,"&lt;&gt;N/A"),"N/A")</f>
        <v>0</v>
      </c>
      <c r="G101" s="145">
        <f>IFERROR(COUNTIFS('Audit grid'!$K:$K,'Audit outcomes'!G$53,'Audit grid'!$E:$E,'Audit outcomes'!$C101,'Audit grid'!$F:$F,'Audit outcomes'!$D101,'Audit grid'!$L:$L,"&lt;&gt;N/A"),"N/A")</f>
        <v>6</v>
      </c>
      <c r="H101" s="142">
        <f>IFERROR(COUNTIFS('Audit grid'!$K:$K,'Audit outcomes'!H$53,'Audit grid'!$E:$E,'Audit outcomes'!$C101,'Audit grid'!$F:$F,'Audit outcomes'!$D101,'Audit grid'!$L:$L,$H$52),"N/A")</f>
        <v>0</v>
      </c>
      <c r="I101" s="142">
        <f>IFERROR(COUNTIFS('Audit grid'!$K:$K,'Audit outcomes'!I$53,'Audit grid'!$E:$E,'Audit outcomes'!$C101,'Audit grid'!$F:$F,'Audit outcomes'!$D101,'Audit grid'!$L:$L,$H$52),"N/A")</f>
        <v>0</v>
      </c>
      <c r="J101" s="142">
        <f>IFERROR(COUNTIFS('Audit grid'!$K:$K,'Audit outcomes'!J$53,'Audit grid'!$E:$E,'Audit outcomes'!$C101,'Audit grid'!$F:$F,'Audit outcomes'!$D101,'Audit grid'!$L:$L,$H$52),"N/A")</f>
        <v>0</v>
      </c>
      <c r="K101" s="144">
        <f>IFERROR(COUNTIFS('Audit grid'!$K:$K,'Audit outcomes'!K$53,'Audit grid'!$E:$E,'Audit outcomes'!$C101,'Audit grid'!$F:$F,'Audit outcomes'!$D101,'Audit grid'!$L:$L,$K$52),"N/A")</f>
        <v>0</v>
      </c>
      <c r="L101" s="142">
        <f>IFERROR(COUNTIFS('Audit grid'!$K:$K,'Audit outcomes'!L$53,'Audit grid'!$E:$E,'Audit outcomes'!$C101,'Audit grid'!$F:$F,'Audit outcomes'!$D101,'Audit grid'!$L:$L,$K$52),"N/A")</f>
        <v>0</v>
      </c>
      <c r="M101" s="145">
        <f>IFERROR(COUNTIFS('Audit grid'!$K:$K,'Audit outcomes'!M$53,'Audit grid'!$E:$E,'Audit outcomes'!$C101,'Audit grid'!$F:$F,'Audit outcomes'!$D101,'Audit grid'!$L:$L,$K$52),"N/A")</f>
        <v>0</v>
      </c>
      <c r="N101" s="142">
        <f>IFERROR(COUNTIFS('Audit grid'!$K:$K,'Audit outcomes'!N$53,'Audit grid'!$E:$E,'Audit outcomes'!$C101,'Audit grid'!$F:$F,'Audit outcomes'!$D101,'Audit grid'!$L:$L,$N$52),"N/A")</f>
        <v>0</v>
      </c>
      <c r="O101" s="142">
        <f>IFERROR(COUNTIFS('Audit grid'!$K:$K,'Audit outcomes'!O$53,'Audit grid'!$E:$E,'Audit outcomes'!$C101,'Audit grid'!$F:$F,'Audit outcomes'!$D101,'Audit grid'!$L:$L,$N$52),"N/A")</f>
        <v>0</v>
      </c>
      <c r="P101" s="143">
        <f>IFERROR(COUNTIFS('Audit grid'!$K:$K,'Audit outcomes'!P$53,'Audit grid'!$E:$E,'Audit outcomes'!$C101,'Audit grid'!$F:$F,'Audit outcomes'!$D101,'Audit grid'!$L:$L,$N$52),"N/A")</f>
        <v>0</v>
      </c>
      <c r="Q101" s="127"/>
    </row>
    <row r="102" spans="2:17" ht="17.100000000000001">
      <c r="B102" s="125"/>
      <c r="C102" s="137" t="s">
        <v>722</v>
      </c>
      <c r="D102" s="138" t="s">
        <v>859</v>
      </c>
      <c r="E102" s="144">
        <f>IFERROR(COUNTIFS('Audit grid'!$K:$K,'Audit outcomes'!E$53,'Audit grid'!$E:$E,'Audit outcomes'!$C102,'Audit grid'!$F:$F,'Audit outcomes'!$D102,'Audit grid'!$L:$L,"&lt;&gt;N/A"),"N/A")</f>
        <v>2</v>
      </c>
      <c r="F102" s="142">
        <f>IFERROR(COUNTIFS('Audit grid'!$K:$K,'Audit outcomes'!F$53,'Audit grid'!$E:$E,'Audit outcomes'!$C102,'Audit grid'!$F:$F,'Audit outcomes'!$D102,'Audit grid'!$L:$L,"&lt;&gt;N/A"),"N/A")</f>
        <v>0</v>
      </c>
      <c r="G102" s="145">
        <f>IFERROR(COUNTIFS('Audit grid'!$K:$K,'Audit outcomes'!G$53,'Audit grid'!$E:$E,'Audit outcomes'!$C102,'Audit grid'!$F:$F,'Audit outcomes'!$D102,'Audit grid'!$L:$L,"&lt;&gt;N/A"),"N/A")</f>
        <v>1</v>
      </c>
      <c r="H102" s="142">
        <f>IFERROR(COUNTIFS('Audit grid'!$K:$K,'Audit outcomes'!H$53,'Audit grid'!$E:$E,'Audit outcomes'!$C102,'Audit grid'!$F:$F,'Audit outcomes'!$D102,'Audit grid'!$L:$L,$H$52),"N/A")</f>
        <v>0</v>
      </c>
      <c r="I102" s="142">
        <f>IFERROR(COUNTIFS('Audit grid'!$K:$K,'Audit outcomes'!I$53,'Audit grid'!$E:$E,'Audit outcomes'!$C102,'Audit grid'!$F:$F,'Audit outcomes'!$D102,'Audit grid'!$L:$L,$H$52),"N/A")</f>
        <v>0</v>
      </c>
      <c r="J102" s="142">
        <f>IFERROR(COUNTIFS('Audit grid'!$K:$K,'Audit outcomes'!J$53,'Audit grid'!$E:$E,'Audit outcomes'!$C102,'Audit grid'!$F:$F,'Audit outcomes'!$D102,'Audit grid'!$L:$L,$H$52),"N/A")</f>
        <v>0</v>
      </c>
      <c r="K102" s="144">
        <f>IFERROR(COUNTIFS('Audit grid'!$K:$K,'Audit outcomes'!K$53,'Audit grid'!$E:$E,'Audit outcomes'!$C102,'Audit grid'!$F:$F,'Audit outcomes'!$D102,'Audit grid'!$L:$L,$K$52),"N/A")</f>
        <v>0</v>
      </c>
      <c r="L102" s="142">
        <f>IFERROR(COUNTIFS('Audit grid'!$K:$K,'Audit outcomes'!L$53,'Audit grid'!$E:$E,'Audit outcomes'!$C102,'Audit grid'!$F:$F,'Audit outcomes'!$D102,'Audit grid'!$L:$L,$K$52),"N/A")</f>
        <v>0</v>
      </c>
      <c r="M102" s="145">
        <f>IFERROR(COUNTIFS('Audit grid'!$K:$K,'Audit outcomes'!M$53,'Audit grid'!$E:$E,'Audit outcomes'!$C102,'Audit grid'!$F:$F,'Audit outcomes'!$D102,'Audit grid'!$L:$L,$K$52),"N/A")</f>
        <v>0</v>
      </c>
      <c r="N102" s="142">
        <f>IFERROR(COUNTIFS('Audit grid'!$K:$K,'Audit outcomes'!N$53,'Audit grid'!$E:$E,'Audit outcomes'!$C102,'Audit grid'!$F:$F,'Audit outcomes'!$D102,'Audit grid'!$L:$L,$N$52),"N/A")</f>
        <v>0</v>
      </c>
      <c r="O102" s="142">
        <f>IFERROR(COUNTIFS('Audit grid'!$K:$K,'Audit outcomes'!O$53,'Audit grid'!$E:$E,'Audit outcomes'!$C102,'Audit grid'!$F:$F,'Audit outcomes'!$D102,'Audit grid'!$L:$L,$N$52),"N/A")</f>
        <v>0</v>
      </c>
      <c r="P102" s="143">
        <f>IFERROR(COUNTIFS('Audit grid'!$K:$K,'Audit outcomes'!P$53,'Audit grid'!$E:$E,'Audit outcomes'!$C102,'Audit grid'!$F:$F,'Audit outcomes'!$D102,'Audit grid'!$L:$L,$N$52),"N/A")</f>
        <v>0</v>
      </c>
      <c r="Q102" s="127"/>
    </row>
    <row r="103" spans="2:17" ht="17.100000000000001">
      <c r="B103" s="125"/>
      <c r="C103" s="137" t="s">
        <v>722</v>
      </c>
      <c r="D103" s="138" t="s">
        <v>884</v>
      </c>
      <c r="E103" s="144">
        <f>IFERROR(COUNTIFS('Audit grid'!$K:$K,'Audit outcomes'!E$53,'Audit grid'!$E:$E,'Audit outcomes'!$C103,'Audit grid'!$F:$F,'Audit outcomes'!$D103,'Audit grid'!$L:$L,"&lt;&gt;N/A"),"N/A")</f>
        <v>0</v>
      </c>
      <c r="F103" s="142">
        <f>IFERROR(COUNTIFS('Audit grid'!$K:$K,'Audit outcomes'!F$53,'Audit grid'!$E:$E,'Audit outcomes'!$C103,'Audit grid'!$F:$F,'Audit outcomes'!$D103,'Audit grid'!$L:$L,"&lt;&gt;N/A"),"N/A")</f>
        <v>1</v>
      </c>
      <c r="G103" s="145">
        <f>IFERROR(COUNTIFS('Audit grid'!$K:$K,'Audit outcomes'!G$53,'Audit grid'!$E:$E,'Audit outcomes'!$C103,'Audit grid'!$F:$F,'Audit outcomes'!$D103,'Audit grid'!$L:$L,"&lt;&gt;N/A"),"N/A")</f>
        <v>2</v>
      </c>
      <c r="H103" s="142">
        <f>IFERROR(COUNTIFS('Audit grid'!$K:$K,'Audit outcomes'!H$53,'Audit grid'!$E:$E,'Audit outcomes'!$C103,'Audit grid'!$F:$F,'Audit outcomes'!$D103,'Audit grid'!$L:$L,$H$52),"N/A")</f>
        <v>0</v>
      </c>
      <c r="I103" s="142">
        <f>IFERROR(COUNTIFS('Audit grid'!$K:$K,'Audit outcomes'!I$53,'Audit grid'!$E:$E,'Audit outcomes'!$C103,'Audit grid'!$F:$F,'Audit outcomes'!$D103,'Audit grid'!$L:$L,$H$52),"N/A")</f>
        <v>0</v>
      </c>
      <c r="J103" s="142">
        <f>IFERROR(COUNTIFS('Audit grid'!$K:$K,'Audit outcomes'!J$53,'Audit grid'!$E:$E,'Audit outcomes'!$C103,'Audit grid'!$F:$F,'Audit outcomes'!$D103,'Audit grid'!$L:$L,$H$52),"N/A")</f>
        <v>0</v>
      </c>
      <c r="K103" s="144">
        <f>IFERROR(COUNTIFS('Audit grid'!$K:$K,'Audit outcomes'!K$53,'Audit grid'!$E:$E,'Audit outcomes'!$C103,'Audit grid'!$F:$F,'Audit outcomes'!$D103,'Audit grid'!$L:$L,$K$52),"N/A")</f>
        <v>0</v>
      </c>
      <c r="L103" s="142">
        <f>IFERROR(COUNTIFS('Audit grid'!$K:$K,'Audit outcomes'!L$53,'Audit grid'!$E:$E,'Audit outcomes'!$C103,'Audit grid'!$F:$F,'Audit outcomes'!$D103,'Audit grid'!$L:$L,$K$52),"N/A")</f>
        <v>0</v>
      </c>
      <c r="M103" s="145">
        <f>IFERROR(COUNTIFS('Audit grid'!$K:$K,'Audit outcomes'!M$53,'Audit grid'!$E:$E,'Audit outcomes'!$C103,'Audit grid'!$F:$F,'Audit outcomes'!$D103,'Audit grid'!$L:$L,$K$52),"N/A")</f>
        <v>0</v>
      </c>
      <c r="N103" s="142">
        <f>IFERROR(COUNTIFS('Audit grid'!$K:$K,'Audit outcomes'!N$53,'Audit grid'!$E:$E,'Audit outcomes'!$C103,'Audit grid'!$F:$F,'Audit outcomes'!$D103,'Audit grid'!$L:$L,$N$52),"N/A")</f>
        <v>0</v>
      </c>
      <c r="O103" s="142">
        <f>IFERROR(COUNTIFS('Audit grid'!$K:$K,'Audit outcomes'!O$53,'Audit grid'!$E:$E,'Audit outcomes'!$C103,'Audit grid'!$F:$F,'Audit outcomes'!$D103,'Audit grid'!$L:$L,$N$52),"N/A")</f>
        <v>0</v>
      </c>
      <c r="P103" s="143">
        <f>IFERROR(COUNTIFS('Audit grid'!$K:$K,'Audit outcomes'!P$53,'Audit grid'!$E:$E,'Audit outcomes'!$C103,'Audit grid'!$F:$F,'Audit outcomes'!$D103,'Audit grid'!$L:$L,$N$52),"N/A")</f>
        <v>0</v>
      </c>
      <c r="Q103" s="127"/>
    </row>
    <row r="104" spans="2:17" ht="17.100000000000001">
      <c r="B104" s="125"/>
      <c r="C104" s="137" t="s">
        <v>722</v>
      </c>
      <c r="D104" s="138" t="s">
        <v>894</v>
      </c>
      <c r="E104" s="144">
        <f>IFERROR(COUNTIFS('Audit grid'!$K:$K,'Audit outcomes'!E$53,'Audit grid'!$E:$E,'Audit outcomes'!$C104,'Audit grid'!$F:$F,'Audit outcomes'!$D104,'Audit grid'!$L:$L,"&lt;&gt;N/A"),"N/A")</f>
        <v>0</v>
      </c>
      <c r="F104" s="142">
        <f>IFERROR(COUNTIFS('Audit grid'!$K:$K,'Audit outcomes'!F$53,'Audit grid'!$E:$E,'Audit outcomes'!$C104,'Audit grid'!$F:$F,'Audit outcomes'!$D104,'Audit grid'!$L:$L,"&lt;&gt;N/A"),"N/A")</f>
        <v>0</v>
      </c>
      <c r="G104" s="145">
        <f>IFERROR(COUNTIFS('Audit grid'!$K:$K,'Audit outcomes'!G$53,'Audit grid'!$E:$E,'Audit outcomes'!$C104,'Audit grid'!$F:$F,'Audit outcomes'!$D104,'Audit grid'!$L:$L,"&lt;&gt;N/A"),"N/A")</f>
        <v>2</v>
      </c>
      <c r="H104" s="142">
        <f>IFERROR(COUNTIFS('Audit grid'!$K:$K,'Audit outcomes'!H$53,'Audit grid'!$E:$E,'Audit outcomes'!$C104,'Audit grid'!$F:$F,'Audit outcomes'!$D104,'Audit grid'!$L:$L,$H$52),"N/A")</f>
        <v>0</v>
      </c>
      <c r="I104" s="142">
        <f>IFERROR(COUNTIFS('Audit grid'!$K:$K,'Audit outcomes'!I$53,'Audit grid'!$E:$E,'Audit outcomes'!$C104,'Audit grid'!$F:$F,'Audit outcomes'!$D104,'Audit grid'!$L:$L,$H$52),"N/A")</f>
        <v>0</v>
      </c>
      <c r="J104" s="142">
        <f>IFERROR(COUNTIFS('Audit grid'!$K:$K,'Audit outcomes'!J$53,'Audit grid'!$E:$E,'Audit outcomes'!$C104,'Audit grid'!$F:$F,'Audit outcomes'!$D104,'Audit grid'!$L:$L,$H$52),"N/A")</f>
        <v>0</v>
      </c>
      <c r="K104" s="144">
        <f>IFERROR(COUNTIFS('Audit grid'!$K:$K,'Audit outcomes'!K$53,'Audit grid'!$E:$E,'Audit outcomes'!$C104,'Audit grid'!$F:$F,'Audit outcomes'!$D104,'Audit grid'!$L:$L,$K$52),"N/A")</f>
        <v>0</v>
      </c>
      <c r="L104" s="142">
        <f>IFERROR(COUNTIFS('Audit grid'!$K:$K,'Audit outcomes'!L$53,'Audit grid'!$E:$E,'Audit outcomes'!$C104,'Audit grid'!$F:$F,'Audit outcomes'!$D104,'Audit grid'!$L:$L,$K$52),"N/A")</f>
        <v>0</v>
      </c>
      <c r="M104" s="145">
        <f>IFERROR(COUNTIFS('Audit grid'!$K:$K,'Audit outcomes'!M$53,'Audit grid'!$E:$E,'Audit outcomes'!$C104,'Audit grid'!$F:$F,'Audit outcomes'!$D104,'Audit grid'!$L:$L,$K$52),"N/A")</f>
        <v>0</v>
      </c>
      <c r="N104" s="142">
        <f>IFERROR(COUNTIFS('Audit grid'!$K:$K,'Audit outcomes'!N$53,'Audit grid'!$E:$E,'Audit outcomes'!$C104,'Audit grid'!$F:$F,'Audit outcomes'!$D104,'Audit grid'!$L:$L,$N$52),"N/A")</f>
        <v>0</v>
      </c>
      <c r="O104" s="142">
        <f>IFERROR(COUNTIFS('Audit grid'!$K:$K,'Audit outcomes'!O$53,'Audit grid'!$E:$E,'Audit outcomes'!$C104,'Audit grid'!$F:$F,'Audit outcomes'!$D104,'Audit grid'!$L:$L,$N$52),"N/A")</f>
        <v>0</v>
      </c>
      <c r="P104" s="143">
        <f>IFERROR(COUNTIFS('Audit grid'!$K:$K,'Audit outcomes'!P$53,'Audit grid'!$E:$E,'Audit outcomes'!$C104,'Audit grid'!$F:$F,'Audit outcomes'!$D104,'Audit grid'!$L:$L,$N$52),"N/A")</f>
        <v>0</v>
      </c>
      <c r="Q104" s="127"/>
    </row>
    <row r="105" spans="2:17" ht="17.100000000000001">
      <c r="B105" s="125"/>
      <c r="C105" s="137" t="s">
        <v>722</v>
      </c>
      <c r="D105" s="138" t="s">
        <v>901</v>
      </c>
      <c r="E105" s="144">
        <f>IFERROR(COUNTIFS('Audit grid'!$K:$K,'Audit outcomes'!E$53,'Audit grid'!$E:$E,'Audit outcomes'!$C105,'Audit grid'!$F:$F,'Audit outcomes'!$D105,'Audit grid'!$L:$L,"&lt;&gt;N/A"),"N/A")</f>
        <v>2</v>
      </c>
      <c r="F105" s="142">
        <f>IFERROR(COUNTIFS('Audit grid'!$K:$K,'Audit outcomes'!F$53,'Audit grid'!$E:$E,'Audit outcomes'!$C105,'Audit grid'!$F:$F,'Audit outcomes'!$D105,'Audit grid'!$L:$L,"&lt;&gt;N/A"),"N/A")</f>
        <v>3</v>
      </c>
      <c r="G105" s="145">
        <f>IFERROR(COUNTIFS('Audit grid'!$K:$K,'Audit outcomes'!G$53,'Audit grid'!$E:$E,'Audit outcomes'!$C105,'Audit grid'!$F:$F,'Audit outcomes'!$D105,'Audit grid'!$L:$L,"&lt;&gt;N/A"),"N/A")</f>
        <v>2</v>
      </c>
      <c r="H105" s="142">
        <f>IFERROR(COUNTIFS('Audit grid'!$K:$K,'Audit outcomes'!H$53,'Audit grid'!$E:$E,'Audit outcomes'!$C105,'Audit grid'!$F:$F,'Audit outcomes'!$D105,'Audit grid'!$L:$L,$H$52),"N/A")</f>
        <v>0</v>
      </c>
      <c r="I105" s="142">
        <f>IFERROR(COUNTIFS('Audit grid'!$K:$K,'Audit outcomes'!I$53,'Audit grid'!$E:$E,'Audit outcomes'!$C105,'Audit grid'!$F:$F,'Audit outcomes'!$D105,'Audit grid'!$L:$L,$H$52),"N/A")</f>
        <v>0</v>
      </c>
      <c r="J105" s="142">
        <f>IFERROR(COUNTIFS('Audit grid'!$K:$K,'Audit outcomes'!J$53,'Audit grid'!$E:$E,'Audit outcomes'!$C105,'Audit grid'!$F:$F,'Audit outcomes'!$D105,'Audit grid'!$L:$L,$H$52),"N/A")</f>
        <v>0</v>
      </c>
      <c r="K105" s="144">
        <f>IFERROR(COUNTIFS('Audit grid'!$K:$K,'Audit outcomes'!K$53,'Audit grid'!$E:$E,'Audit outcomes'!$C105,'Audit grid'!$F:$F,'Audit outcomes'!$D105,'Audit grid'!$L:$L,$K$52),"N/A")</f>
        <v>0</v>
      </c>
      <c r="L105" s="142">
        <f>IFERROR(COUNTIFS('Audit grid'!$K:$K,'Audit outcomes'!L$53,'Audit grid'!$E:$E,'Audit outcomes'!$C105,'Audit grid'!$F:$F,'Audit outcomes'!$D105,'Audit grid'!$L:$L,$K$52),"N/A")</f>
        <v>0</v>
      </c>
      <c r="M105" s="145">
        <f>IFERROR(COUNTIFS('Audit grid'!$K:$K,'Audit outcomes'!M$53,'Audit grid'!$E:$E,'Audit outcomes'!$C105,'Audit grid'!$F:$F,'Audit outcomes'!$D105,'Audit grid'!$L:$L,$K$52),"N/A")</f>
        <v>0</v>
      </c>
      <c r="N105" s="142">
        <f>IFERROR(COUNTIFS('Audit grid'!$K:$K,'Audit outcomes'!N$53,'Audit grid'!$E:$E,'Audit outcomes'!$C105,'Audit grid'!$F:$F,'Audit outcomes'!$D105,'Audit grid'!$L:$L,$N$52),"N/A")</f>
        <v>0</v>
      </c>
      <c r="O105" s="142">
        <f>IFERROR(COUNTIFS('Audit grid'!$K:$K,'Audit outcomes'!O$53,'Audit grid'!$E:$E,'Audit outcomes'!$C105,'Audit grid'!$F:$F,'Audit outcomes'!$D105,'Audit grid'!$L:$L,$N$52),"N/A")</f>
        <v>0</v>
      </c>
      <c r="P105" s="143">
        <f>IFERROR(COUNTIFS('Audit grid'!$K:$K,'Audit outcomes'!P$53,'Audit grid'!$E:$E,'Audit outcomes'!$C105,'Audit grid'!$F:$F,'Audit outcomes'!$D105,'Audit grid'!$L:$L,$N$52),"N/A")</f>
        <v>0</v>
      </c>
      <c r="Q105" s="127"/>
    </row>
    <row r="106" spans="2:17" ht="17.100000000000001">
      <c r="B106" s="125"/>
      <c r="C106" s="137" t="s">
        <v>722</v>
      </c>
      <c r="D106" s="138" t="s">
        <v>923</v>
      </c>
      <c r="E106" s="144">
        <f>IFERROR(COUNTIFS('Audit grid'!$K:$K,'Audit outcomes'!E$53,'Audit grid'!$E:$E,'Audit outcomes'!$C106,'Audit grid'!$F:$F,'Audit outcomes'!$D106,'Audit grid'!$L:$L,"&lt;&gt;N/A"),"N/A")</f>
        <v>4</v>
      </c>
      <c r="F106" s="142">
        <f>IFERROR(COUNTIFS('Audit grid'!$K:$K,'Audit outcomes'!F$53,'Audit grid'!$E:$E,'Audit outcomes'!$C106,'Audit grid'!$F:$F,'Audit outcomes'!$D106,'Audit grid'!$L:$L,"&lt;&gt;N/A"),"N/A")</f>
        <v>14</v>
      </c>
      <c r="G106" s="145">
        <f>IFERROR(COUNTIFS('Audit grid'!$K:$K,'Audit outcomes'!G$53,'Audit grid'!$E:$E,'Audit outcomes'!$C106,'Audit grid'!$F:$F,'Audit outcomes'!$D106,'Audit grid'!$L:$L,"&lt;&gt;N/A"),"N/A")</f>
        <v>1</v>
      </c>
      <c r="H106" s="142">
        <f>IFERROR(COUNTIFS('Audit grid'!$K:$K,'Audit outcomes'!H$53,'Audit grid'!$E:$E,'Audit outcomes'!$C106,'Audit grid'!$F:$F,'Audit outcomes'!$D106,'Audit grid'!$L:$L,$H$52),"N/A")</f>
        <v>0</v>
      </c>
      <c r="I106" s="142">
        <f>IFERROR(COUNTIFS('Audit grid'!$K:$K,'Audit outcomes'!I$53,'Audit grid'!$E:$E,'Audit outcomes'!$C106,'Audit grid'!$F:$F,'Audit outcomes'!$D106,'Audit grid'!$L:$L,$H$52),"N/A")</f>
        <v>0</v>
      </c>
      <c r="J106" s="142">
        <f>IFERROR(COUNTIFS('Audit grid'!$K:$K,'Audit outcomes'!J$53,'Audit grid'!$E:$E,'Audit outcomes'!$C106,'Audit grid'!$F:$F,'Audit outcomes'!$D106,'Audit grid'!$L:$L,$H$52),"N/A")</f>
        <v>0</v>
      </c>
      <c r="K106" s="144">
        <f>IFERROR(COUNTIFS('Audit grid'!$K:$K,'Audit outcomes'!K$53,'Audit grid'!$E:$E,'Audit outcomes'!$C106,'Audit grid'!$F:$F,'Audit outcomes'!$D106,'Audit grid'!$L:$L,$K$52),"N/A")</f>
        <v>0</v>
      </c>
      <c r="L106" s="142">
        <f>IFERROR(COUNTIFS('Audit grid'!$K:$K,'Audit outcomes'!L$53,'Audit grid'!$E:$E,'Audit outcomes'!$C106,'Audit grid'!$F:$F,'Audit outcomes'!$D106,'Audit grid'!$L:$L,$K$52),"N/A")</f>
        <v>0</v>
      </c>
      <c r="M106" s="145">
        <f>IFERROR(COUNTIFS('Audit grid'!$K:$K,'Audit outcomes'!M$53,'Audit grid'!$E:$E,'Audit outcomes'!$C106,'Audit grid'!$F:$F,'Audit outcomes'!$D106,'Audit grid'!$L:$L,$K$52),"N/A")</f>
        <v>0</v>
      </c>
      <c r="N106" s="142">
        <f>IFERROR(COUNTIFS('Audit grid'!$K:$K,'Audit outcomes'!N$53,'Audit grid'!$E:$E,'Audit outcomes'!$C106,'Audit grid'!$F:$F,'Audit outcomes'!$D106,'Audit grid'!$L:$L,$N$52),"N/A")</f>
        <v>0</v>
      </c>
      <c r="O106" s="142">
        <f>IFERROR(COUNTIFS('Audit grid'!$K:$K,'Audit outcomes'!O$53,'Audit grid'!$E:$E,'Audit outcomes'!$C106,'Audit grid'!$F:$F,'Audit outcomes'!$D106,'Audit grid'!$L:$L,$N$52),"N/A")</f>
        <v>0</v>
      </c>
      <c r="P106" s="143">
        <f>IFERROR(COUNTIFS('Audit grid'!$K:$K,'Audit outcomes'!P$53,'Audit grid'!$E:$E,'Audit outcomes'!$C106,'Audit grid'!$F:$F,'Audit outcomes'!$D106,'Audit grid'!$L:$L,$N$52),"N/A")</f>
        <v>0</v>
      </c>
      <c r="Q106" s="127"/>
    </row>
    <row r="107" spans="2:17" ht="17.100000000000001">
      <c r="B107" s="125"/>
      <c r="C107" s="137" t="s">
        <v>722</v>
      </c>
      <c r="D107" s="138" t="s">
        <v>978</v>
      </c>
      <c r="E107" s="144">
        <f>IFERROR(COUNTIFS('Audit grid'!$K:$K,'Audit outcomes'!E$53,'Audit grid'!$E:$E,'Audit outcomes'!$C107,'Audit grid'!$F:$F,'Audit outcomes'!$D107,'Audit grid'!$L:$L,"&lt;&gt;N/A"),"N/A")</f>
        <v>0</v>
      </c>
      <c r="F107" s="142">
        <f>IFERROR(COUNTIFS('Audit grid'!$K:$K,'Audit outcomes'!F$53,'Audit grid'!$E:$E,'Audit outcomes'!$C107,'Audit grid'!$F:$F,'Audit outcomes'!$D107,'Audit grid'!$L:$L,"&lt;&gt;N/A"),"N/A")</f>
        <v>2</v>
      </c>
      <c r="G107" s="145">
        <f>IFERROR(COUNTIFS('Audit grid'!$K:$K,'Audit outcomes'!G$53,'Audit grid'!$E:$E,'Audit outcomes'!$C107,'Audit grid'!$F:$F,'Audit outcomes'!$D107,'Audit grid'!$L:$L,"&lt;&gt;N/A"),"N/A")</f>
        <v>3</v>
      </c>
      <c r="H107" s="142">
        <f>IFERROR(COUNTIFS('Audit grid'!$K:$K,'Audit outcomes'!H$53,'Audit grid'!$E:$E,'Audit outcomes'!$C107,'Audit grid'!$F:$F,'Audit outcomes'!$D107,'Audit grid'!$L:$L,$H$52),"N/A")</f>
        <v>0</v>
      </c>
      <c r="I107" s="142">
        <f>IFERROR(COUNTIFS('Audit grid'!$K:$K,'Audit outcomes'!I$53,'Audit grid'!$E:$E,'Audit outcomes'!$C107,'Audit grid'!$F:$F,'Audit outcomes'!$D107,'Audit grid'!$L:$L,$H$52),"N/A")</f>
        <v>0</v>
      </c>
      <c r="J107" s="142">
        <f>IFERROR(COUNTIFS('Audit grid'!$K:$K,'Audit outcomes'!J$53,'Audit grid'!$E:$E,'Audit outcomes'!$C107,'Audit grid'!$F:$F,'Audit outcomes'!$D107,'Audit grid'!$L:$L,$H$52),"N/A")</f>
        <v>0</v>
      </c>
      <c r="K107" s="144">
        <f>IFERROR(COUNTIFS('Audit grid'!$K:$K,'Audit outcomes'!K$53,'Audit grid'!$E:$E,'Audit outcomes'!$C107,'Audit grid'!$F:$F,'Audit outcomes'!$D107,'Audit grid'!$L:$L,$K$52),"N/A")</f>
        <v>0</v>
      </c>
      <c r="L107" s="142">
        <f>IFERROR(COUNTIFS('Audit grid'!$K:$K,'Audit outcomes'!L$53,'Audit grid'!$E:$E,'Audit outcomes'!$C107,'Audit grid'!$F:$F,'Audit outcomes'!$D107,'Audit grid'!$L:$L,$K$52),"N/A")</f>
        <v>0</v>
      </c>
      <c r="M107" s="145">
        <f>IFERROR(COUNTIFS('Audit grid'!$K:$K,'Audit outcomes'!M$53,'Audit grid'!$E:$E,'Audit outcomes'!$C107,'Audit grid'!$F:$F,'Audit outcomes'!$D107,'Audit grid'!$L:$L,$K$52),"N/A")</f>
        <v>0</v>
      </c>
      <c r="N107" s="142">
        <f>IFERROR(COUNTIFS('Audit grid'!$K:$K,'Audit outcomes'!N$53,'Audit grid'!$E:$E,'Audit outcomes'!$C107,'Audit grid'!$F:$F,'Audit outcomes'!$D107,'Audit grid'!$L:$L,$N$52),"N/A")</f>
        <v>0</v>
      </c>
      <c r="O107" s="142">
        <f>IFERROR(COUNTIFS('Audit grid'!$K:$K,'Audit outcomes'!O$53,'Audit grid'!$E:$E,'Audit outcomes'!$C107,'Audit grid'!$F:$F,'Audit outcomes'!$D107,'Audit grid'!$L:$L,$N$52),"N/A")</f>
        <v>0</v>
      </c>
      <c r="P107" s="143">
        <f>IFERROR(COUNTIFS('Audit grid'!$K:$K,'Audit outcomes'!P$53,'Audit grid'!$E:$E,'Audit outcomes'!$C107,'Audit grid'!$F:$F,'Audit outcomes'!$D107,'Audit grid'!$L:$L,$N$52),"N/A")</f>
        <v>0</v>
      </c>
      <c r="Q107" s="127"/>
    </row>
    <row r="108" spans="2:17" ht="17.100000000000001">
      <c r="B108" s="125"/>
      <c r="C108" s="137" t="s">
        <v>722</v>
      </c>
      <c r="D108" s="138" t="s">
        <v>993</v>
      </c>
      <c r="E108" s="144">
        <f>IFERROR(COUNTIFS('Audit grid'!$K:$K,'Audit outcomes'!E$53,'Audit grid'!$E:$E,'Audit outcomes'!$C108,'Audit grid'!$F:$F,'Audit outcomes'!$D108,'Audit grid'!$L:$L,"&lt;&gt;N/A"),"N/A")</f>
        <v>0</v>
      </c>
      <c r="F108" s="142">
        <f>IFERROR(COUNTIFS('Audit grid'!$K:$K,'Audit outcomes'!F$53,'Audit grid'!$E:$E,'Audit outcomes'!$C108,'Audit grid'!$F:$F,'Audit outcomes'!$D108,'Audit grid'!$L:$L,"&lt;&gt;N/A"),"N/A")</f>
        <v>0</v>
      </c>
      <c r="G108" s="145">
        <f>IFERROR(COUNTIFS('Audit grid'!$K:$K,'Audit outcomes'!G$53,'Audit grid'!$E:$E,'Audit outcomes'!$C108,'Audit grid'!$F:$F,'Audit outcomes'!$D108,'Audit grid'!$L:$L,"&lt;&gt;N/A"),"N/A")</f>
        <v>1</v>
      </c>
      <c r="H108" s="142">
        <f>IFERROR(COUNTIFS('Audit grid'!$K:$K,'Audit outcomes'!H$53,'Audit grid'!$E:$E,'Audit outcomes'!$C108,'Audit grid'!$F:$F,'Audit outcomes'!$D108,'Audit grid'!$L:$L,$H$52),"N/A")</f>
        <v>0</v>
      </c>
      <c r="I108" s="142">
        <f>IFERROR(COUNTIFS('Audit grid'!$K:$K,'Audit outcomes'!I$53,'Audit grid'!$E:$E,'Audit outcomes'!$C108,'Audit grid'!$F:$F,'Audit outcomes'!$D108,'Audit grid'!$L:$L,$H$52),"N/A")</f>
        <v>0</v>
      </c>
      <c r="J108" s="142">
        <f>IFERROR(COUNTIFS('Audit grid'!$K:$K,'Audit outcomes'!J$53,'Audit grid'!$E:$E,'Audit outcomes'!$C108,'Audit grid'!$F:$F,'Audit outcomes'!$D108,'Audit grid'!$L:$L,$H$52),"N/A")</f>
        <v>0</v>
      </c>
      <c r="K108" s="144">
        <f>IFERROR(COUNTIFS('Audit grid'!$K:$K,'Audit outcomes'!K$53,'Audit grid'!$E:$E,'Audit outcomes'!$C108,'Audit grid'!$F:$F,'Audit outcomes'!$D108,'Audit grid'!$L:$L,$K$52),"N/A")</f>
        <v>0</v>
      </c>
      <c r="L108" s="142">
        <f>IFERROR(COUNTIFS('Audit grid'!$K:$K,'Audit outcomes'!L$53,'Audit grid'!$E:$E,'Audit outcomes'!$C108,'Audit grid'!$F:$F,'Audit outcomes'!$D108,'Audit grid'!$L:$L,$K$52),"N/A")</f>
        <v>0</v>
      </c>
      <c r="M108" s="145">
        <f>IFERROR(COUNTIFS('Audit grid'!$K:$K,'Audit outcomes'!M$53,'Audit grid'!$E:$E,'Audit outcomes'!$C108,'Audit grid'!$F:$F,'Audit outcomes'!$D108,'Audit grid'!$L:$L,$K$52),"N/A")</f>
        <v>0</v>
      </c>
      <c r="N108" s="142">
        <f>IFERROR(COUNTIFS('Audit grid'!$K:$K,'Audit outcomes'!N$53,'Audit grid'!$E:$E,'Audit outcomes'!$C108,'Audit grid'!$F:$F,'Audit outcomes'!$D108,'Audit grid'!$L:$L,$N$52),"N/A")</f>
        <v>0</v>
      </c>
      <c r="O108" s="142">
        <f>IFERROR(COUNTIFS('Audit grid'!$K:$K,'Audit outcomes'!O$53,'Audit grid'!$E:$E,'Audit outcomes'!$C108,'Audit grid'!$F:$F,'Audit outcomes'!$D108,'Audit grid'!$L:$L,$N$52),"N/A")</f>
        <v>0</v>
      </c>
      <c r="P108" s="143">
        <f>IFERROR(COUNTIFS('Audit grid'!$K:$K,'Audit outcomes'!P$53,'Audit grid'!$E:$E,'Audit outcomes'!$C108,'Audit grid'!$F:$F,'Audit outcomes'!$D108,'Audit grid'!$L:$L,$N$52),"N/A")</f>
        <v>0</v>
      </c>
      <c r="Q108" s="127"/>
    </row>
    <row r="109" spans="2:17" ht="17.100000000000001">
      <c r="B109" s="125"/>
      <c r="C109" s="137" t="s">
        <v>722</v>
      </c>
      <c r="D109" s="138" t="s">
        <v>997</v>
      </c>
      <c r="E109" s="144">
        <f>IFERROR(COUNTIFS('Audit grid'!$K:$K,'Audit outcomes'!E$53,'Audit grid'!$E:$E,'Audit outcomes'!$C109,'Audit grid'!$F:$F,'Audit outcomes'!$D109,'Audit grid'!$L:$L,"&lt;&gt;N/A"),"N/A")</f>
        <v>0</v>
      </c>
      <c r="F109" s="142">
        <f>IFERROR(COUNTIFS('Audit grid'!$K:$K,'Audit outcomes'!F$53,'Audit grid'!$E:$E,'Audit outcomes'!$C109,'Audit grid'!$F:$F,'Audit outcomes'!$D109,'Audit grid'!$L:$L,"&lt;&gt;N/A"),"N/A")</f>
        <v>0</v>
      </c>
      <c r="G109" s="145">
        <f>IFERROR(COUNTIFS('Audit grid'!$K:$K,'Audit outcomes'!G$53,'Audit grid'!$E:$E,'Audit outcomes'!$C109,'Audit grid'!$F:$F,'Audit outcomes'!$D109,'Audit grid'!$L:$L,"&lt;&gt;N/A"),"N/A")</f>
        <v>1</v>
      </c>
      <c r="H109" s="142">
        <f>IFERROR(COUNTIFS('Audit grid'!$K:$K,'Audit outcomes'!H$53,'Audit grid'!$E:$E,'Audit outcomes'!$C109,'Audit grid'!$F:$F,'Audit outcomes'!$D109,'Audit grid'!$L:$L,$H$52),"N/A")</f>
        <v>0</v>
      </c>
      <c r="I109" s="142">
        <f>IFERROR(COUNTIFS('Audit grid'!$K:$K,'Audit outcomes'!I$53,'Audit grid'!$E:$E,'Audit outcomes'!$C109,'Audit grid'!$F:$F,'Audit outcomes'!$D109,'Audit grid'!$L:$L,$H$52),"N/A")</f>
        <v>0</v>
      </c>
      <c r="J109" s="142">
        <f>IFERROR(COUNTIFS('Audit grid'!$K:$K,'Audit outcomes'!J$53,'Audit grid'!$E:$E,'Audit outcomes'!$C109,'Audit grid'!$F:$F,'Audit outcomes'!$D109,'Audit grid'!$L:$L,$H$52),"N/A")</f>
        <v>0</v>
      </c>
      <c r="K109" s="144">
        <f>IFERROR(COUNTIFS('Audit grid'!$K:$K,'Audit outcomes'!K$53,'Audit grid'!$E:$E,'Audit outcomes'!$C109,'Audit grid'!$F:$F,'Audit outcomes'!$D109,'Audit grid'!$L:$L,$K$52),"N/A")</f>
        <v>0</v>
      </c>
      <c r="L109" s="142">
        <f>IFERROR(COUNTIFS('Audit grid'!$K:$K,'Audit outcomes'!L$53,'Audit grid'!$E:$E,'Audit outcomes'!$C109,'Audit grid'!$F:$F,'Audit outcomes'!$D109,'Audit grid'!$L:$L,$K$52),"N/A")</f>
        <v>0</v>
      </c>
      <c r="M109" s="145">
        <f>IFERROR(COUNTIFS('Audit grid'!$K:$K,'Audit outcomes'!M$53,'Audit grid'!$E:$E,'Audit outcomes'!$C109,'Audit grid'!$F:$F,'Audit outcomes'!$D109,'Audit grid'!$L:$L,$K$52),"N/A")</f>
        <v>0</v>
      </c>
      <c r="N109" s="142">
        <f>IFERROR(COUNTIFS('Audit grid'!$K:$K,'Audit outcomes'!N$53,'Audit grid'!$E:$E,'Audit outcomes'!$C109,'Audit grid'!$F:$F,'Audit outcomes'!$D109,'Audit grid'!$L:$L,$N$52),"N/A")</f>
        <v>0</v>
      </c>
      <c r="O109" s="142">
        <f>IFERROR(COUNTIFS('Audit grid'!$K:$K,'Audit outcomes'!O$53,'Audit grid'!$E:$E,'Audit outcomes'!$C109,'Audit grid'!$F:$F,'Audit outcomes'!$D109,'Audit grid'!$L:$L,$N$52),"N/A")</f>
        <v>0</v>
      </c>
      <c r="P109" s="143">
        <f>IFERROR(COUNTIFS('Audit grid'!$K:$K,'Audit outcomes'!P$53,'Audit grid'!$E:$E,'Audit outcomes'!$C109,'Audit grid'!$F:$F,'Audit outcomes'!$D109,'Audit grid'!$L:$L,$N$52),"N/A")</f>
        <v>0</v>
      </c>
      <c r="Q109" s="127"/>
    </row>
    <row r="110" spans="2:17" ht="17.100000000000001">
      <c r="B110" s="125"/>
      <c r="C110" s="137" t="s">
        <v>722</v>
      </c>
      <c r="D110" s="138" t="s">
        <v>1001</v>
      </c>
      <c r="E110" s="144">
        <f>IFERROR(COUNTIFS('Audit grid'!$K:$K,'Audit outcomes'!E$53,'Audit grid'!$E:$E,'Audit outcomes'!$C110,'Audit grid'!$F:$F,'Audit outcomes'!$D110,'Audit grid'!$L:$L,"&lt;&gt;N/A"),"N/A")</f>
        <v>0</v>
      </c>
      <c r="F110" s="142">
        <f>IFERROR(COUNTIFS('Audit grid'!$K:$K,'Audit outcomes'!F$53,'Audit grid'!$E:$E,'Audit outcomes'!$C110,'Audit grid'!$F:$F,'Audit outcomes'!$D110,'Audit grid'!$L:$L,"&lt;&gt;N/A"),"N/A")</f>
        <v>0</v>
      </c>
      <c r="G110" s="145">
        <f>IFERROR(COUNTIFS('Audit grid'!$K:$K,'Audit outcomes'!G$53,'Audit grid'!$E:$E,'Audit outcomes'!$C110,'Audit grid'!$F:$F,'Audit outcomes'!$D110,'Audit grid'!$L:$L,"&lt;&gt;N/A"),"N/A")</f>
        <v>1</v>
      </c>
      <c r="H110" s="142">
        <f>IFERROR(COUNTIFS('Audit grid'!$K:$K,'Audit outcomes'!H$53,'Audit grid'!$E:$E,'Audit outcomes'!$C110,'Audit grid'!$F:$F,'Audit outcomes'!$D110,'Audit grid'!$L:$L,$H$52),"N/A")</f>
        <v>0</v>
      </c>
      <c r="I110" s="142">
        <f>IFERROR(COUNTIFS('Audit grid'!$K:$K,'Audit outcomes'!I$53,'Audit grid'!$E:$E,'Audit outcomes'!$C110,'Audit grid'!$F:$F,'Audit outcomes'!$D110,'Audit grid'!$L:$L,$H$52),"N/A")</f>
        <v>0</v>
      </c>
      <c r="J110" s="142">
        <f>IFERROR(COUNTIFS('Audit grid'!$K:$K,'Audit outcomes'!J$53,'Audit grid'!$E:$E,'Audit outcomes'!$C110,'Audit grid'!$F:$F,'Audit outcomes'!$D110,'Audit grid'!$L:$L,$H$52),"N/A")</f>
        <v>0</v>
      </c>
      <c r="K110" s="144">
        <f>IFERROR(COUNTIFS('Audit grid'!$K:$K,'Audit outcomes'!K$53,'Audit grid'!$E:$E,'Audit outcomes'!$C110,'Audit grid'!$F:$F,'Audit outcomes'!$D110,'Audit grid'!$L:$L,$K$52),"N/A")</f>
        <v>0</v>
      </c>
      <c r="L110" s="142">
        <f>IFERROR(COUNTIFS('Audit grid'!$K:$K,'Audit outcomes'!L$53,'Audit grid'!$E:$E,'Audit outcomes'!$C110,'Audit grid'!$F:$F,'Audit outcomes'!$D110,'Audit grid'!$L:$L,$K$52),"N/A")</f>
        <v>0</v>
      </c>
      <c r="M110" s="145">
        <f>IFERROR(COUNTIFS('Audit grid'!$K:$K,'Audit outcomes'!M$53,'Audit grid'!$E:$E,'Audit outcomes'!$C110,'Audit grid'!$F:$F,'Audit outcomes'!$D110,'Audit grid'!$L:$L,$K$52),"N/A")</f>
        <v>0</v>
      </c>
      <c r="N110" s="142">
        <f>IFERROR(COUNTIFS('Audit grid'!$K:$K,'Audit outcomes'!N$53,'Audit grid'!$E:$E,'Audit outcomes'!$C110,'Audit grid'!$F:$F,'Audit outcomes'!$D110,'Audit grid'!$L:$L,$N$52),"N/A")</f>
        <v>0</v>
      </c>
      <c r="O110" s="142">
        <f>IFERROR(COUNTIFS('Audit grid'!$K:$K,'Audit outcomes'!O$53,'Audit grid'!$E:$E,'Audit outcomes'!$C110,'Audit grid'!$F:$F,'Audit outcomes'!$D110,'Audit grid'!$L:$L,$N$52),"N/A")</f>
        <v>0</v>
      </c>
      <c r="P110" s="143">
        <f>IFERROR(COUNTIFS('Audit grid'!$K:$K,'Audit outcomes'!P$53,'Audit grid'!$E:$E,'Audit outcomes'!$C110,'Audit grid'!$F:$F,'Audit outcomes'!$D110,'Audit grid'!$L:$L,$N$52),"N/A")</f>
        <v>0</v>
      </c>
      <c r="Q110" s="127"/>
    </row>
    <row r="111" spans="2:17" ht="17.100000000000001">
      <c r="B111" s="125"/>
      <c r="C111" s="137" t="s">
        <v>722</v>
      </c>
      <c r="D111" s="138" t="s">
        <v>1005</v>
      </c>
      <c r="E111" s="144">
        <f>IFERROR(COUNTIFS('Audit grid'!$K:$K,'Audit outcomes'!E$53,'Audit grid'!$E:$E,'Audit outcomes'!$C111,'Audit grid'!$F:$F,'Audit outcomes'!$D111,'Audit grid'!$L:$L,"&lt;&gt;N/A"),"N/A")</f>
        <v>0</v>
      </c>
      <c r="F111" s="142">
        <f>IFERROR(COUNTIFS('Audit grid'!$K:$K,'Audit outcomes'!F$53,'Audit grid'!$E:$E,'Audit outcomes'!$C111,'Audit grid'!$F:$F,'Audit outcomes'!$D111,'Audit grid'!$L:$L,"&lt;&gt;N/A"),"N/A")</f>
        <v>1</v>
      </c>
      <c r="G111" s="145">
        <f>IFERROR(COUNTIFS('Audit grid'!$K:$K,'Audit outcomes'!G$53,'Audit grid'!$E:$E,'Audit outcomes'!$C111,'Audit grid'!$F:$F,'Audit outcomes'!$D111,'Audit grid'!$L:$L,"&lt;&gt;N/A"),"N/A")</f>
        <v>2</v>
      </c>
      <c r="H111" s="142">
        <f>IFERROR(COUNTIFS('Audit grid'!$K:$K,'Audit outcomes'!H$53,'Audit grid'!$E:$E,'Audit outcomes'!$C111,'Audit grid'!$F:$F,'Audit outcomes'!$D111,'Audit grid'!$L:$L,$H$52),"N/A")</f>
        <v>0</v>
      </c>
      <c r="I111" s="142">
        <f>IFERROR(COUNTIFS('Audit grid'!$K:$K,'Audit outcomes'!I$53,'Audit grid'!$E:$E,'Audit outcomes'!$C111,'Audit grid'!$F:$F,'Audit outcomes'!$D111,'Audit grid'!$L:$L,$H$52),"N/A")</f>
        <v>0</v>
      </c>
      <c r="J111" s="142">
        <f>IFERROR(COUNTIFS('Audit grid'!$K:$K,'Audit outcomes'!J$53,'Audit grid'!$E:$E,'Audit outcomes'!$C111,'Audit grid'!$F:$F,'Audit outcomes'!$D111,'Audit grid'!$L:$L,$H$52),"N/A")</f>
        <v>0</v>
      </c>
      <c r="K111" s="144">
        <f>IFERROR(COUNTIFS('Audit grid'!$K:$K,'Audit outcomes'!K$53,'Audit grid'!$E:$E,'Audit outcomes'!$C111,'Audit grid'!$F:$F,'Audit outcomes'!$D111,'Audit grid'!$L:$L,$K$52),"N/A")</f>
        <v>0</v>
      </c>
      <c r="L111" s="142">
        <f>IFERROR(COUNTIFS('Audit grid'!$K:$K,'Audit outcomes'!L$53,'Audit grid'!$E:$E,'Audit outcomes'!$C111,'Audit grid'!$F:$F,'Audit outcomes'!$D111,'Audit grid'!$L:$L,$K$52),"N/A")</f>
        <v>0</v>
      </c>
      <c r="M111" s="145">
        <f>IFERROR(COUNTIFS('Audit grid'!$K:$K,'Audit outcomes'!M$53,'Audit grid'!$E:$E,'Audit outcomes'!$C111,'Audit grid'!$F:$F,'Audit outcomes'!$D111,'Audit grid'!$L:$L,$K$52),"N/A")</f>
        <v>0</v>
      </c>
      <c r="N111" s="142">
        <f>IFERROR(COUNTIFS('Audit grid'!$K:$K,'Audit outcomes'!N$53,'Audit grid'!$E:$E,'Audit outcomes'!$C111,'Audit grid'!$F:$F,'Audit outcomes'!$D111,'Audit grid'!$L:$L,$N$52),"N/A")</f>
        <v>0</v>
      </c>
      <c r="O111" s="142">
        <f>IFERROR(COUNTIFS('Audit grid'!$K:$K,'Audit outcomes'!O$53,'Audit grid'!$E:$E,'Audit outcomes'!$C111,'Audit grid'!$F:$F,'Audit outcomes'!$D111,'Audit grid'!$L:$L,$N$52),"N/A")</f>
        <v>0</v>
      </c>
      <c r="P111" s="143">
        <f>IFERROR(COUNTIFS('Audit grid'!$K:$K,'Audit outcomes'!P$53,'Audit grid'!$E:$E,'Audit outcomes'!$C111,'Audit grid'!$F:$F,'Audit outcomes'!$D111,'Audit grid'!$L:$L,$N$52),"N/A")</f>
        <v>0</v>
      </c>
      <c r="Q111" s="127"/>
    </row>
    <row r="112" spans="2:17" ht="17.100000000000001">
      <c r="B112" s="125"/>
      <c r="C112" s="137" t="s">
        <v>722</v>
      </c>
      <c r="D112" s="138" t="s">
        <v>1015</v>
      </c>
      <c r="E112" s="144">
        <f>IFERROR(COUNTIFS('Audit grid'!$K:$K,'Audit outcomes'!E$53,'Audit grid'!$E:$E,'Audit outcomes'!$C112,'Audit grid'!$F:$F,'Audit outcomes'!$D112,'Audit grid'!$L:$L,"&lt;&gt;N/A"),"N/A")</f>
        <v>0</v>
      </c>
      <c r="F112" s="142">
        <f>IFERROR(COUNTIFS('Audit grid'!$K:$K,'Audit outcomes'!F$53,'Audit grid'!$E:$E,'Audit outcomes'!$C112,'Audit grid'!$F:$F,'Audit outcomes'!$D112,'Audit grid'!$L:$L,"&lt;&gt;N/A"),"N/A")</f>
        <v>1</v>
      </c>
      <c r="G112" s="145">
        <f>IFERROR(COUNTIFS('Audit grid'!$K:$K,'Audit outcomes'!G$53,'Audit grid'!$E:$E,'Audit outcomes'!$C112,'Audit grid'!$F:$F,'Audit outcomes'!$D112,'Audit grid'!$L:$L,"&lt;&gt;N/A"),"N/A")</f>
        <v>2</v>
      </c>
      <c r="H112" s="142">
        <f>IFERROR(COUNTIFS('Audit grid'!$K:$K,'Audit outcomes'!H$53,'Audit grid'!$E:$E,'Audit outcomes'!$C112,'Audit grid'!$F:$F,'Audit outcomes'!$D112,'Audit grid'!$L:$L,$H$52),"N/A")</f>
        <v>0</v>
      </c>
      <c r="I112" s="142">
        <f>IFERROR(COUNTIFS('Audit grid'!$K:$K,'Audit outcomes'!I$53,'Audit grid'!$E:$E,'Audit outcomes'!$C112,'Audit grid'!$F:$F,'Audit outcomes'!$D112,'Audit grid'!$L:$L,$H$52),"N/A")</f>
        <v>0</v>
      </c>
      <c r="J112" s="142">
        <f>IFERROR(COUNTIFS('Audit grid'!$K:$K,'Audit outcomes'!J$53,'Audit grid'!$E:$E,'Audit outcomes'!$C112,'Audit grid'!$F:$F,'Audit outcomes'!$D112,'Audit grid'!$L:$L,$H$52),"N/A")</f>
        <v>0</v>
      </c>
      <c r="K112" s="144">
        <f>IFERROR(COUNTIFS('Audit grid'!$K:$K,'Audit outcomes'!K$53,'Audit grid'!$E:$E,'Audit outcomes'!$C112,'Audit grid'!$F:$F,'Audit outcomes'!$D112,'Audit grid'!$L:$L,$K$52),"N/A")</f>
        <v>0</v>
      </c>
      <c r="L112" s="142">
        <f>IFERROR(COUNTIFS('Audit grid'!$K:$K,'Audit outcomes'!L$53,'Audit grid'!$E:$E,'Audit outcomes'!$C112,'Audit grid'!$F:$F,'Audit outcomes'!$D112,'Audit grid'!$L:$L,$K$52),"N/A")</f>
        <v>0</v>
      </c>
      <c r="M112" s="145">
        <f>IFERROR(COUNTIFS('Audit grid'!$K:$K,'Audit outcomes'!M$53,'Audit grid'!$E:$E,'Audit outcomes'!$C112,'Audit grid'!$F:$F,'Audit outcomes'!$D112,'Audit grid'!$L:$L,$K$52),"N/A")</f>
        <v>0</v>
      </c>
      <c r="N112" s="142">
        <f>IFERROR(COUNTIFS('Audit grid'!$K:$K,'Audit outcomes'!N$53,'Audit grid'!$E:$E,'Audit outcomes'!$C112,'Audit grid'!$F:$F,'Audit outcomes'!$D112,'Audit grid'!$L:$L,$N$52),"N/A")</f>
        <v>0</v>
      </c>
      <c r="O112" s="142">
        <f>IFERROR(COUNTIFS('Audit grid'!$K:$K,'Audit outcomes'!O$53,'Audit grid'!$E:$E,'Audit outcomes'!$C112,'Audit grid'!$F:$F,'Audit outcomes'!$D112,'Audit grid'!$L:$L,$N$52),"N/A")</f>
        <v>0</v>
      </c>
      <c r="P112" s="143">
        <f>IFERROR(COUNTIFS('Audit grid'!$K:$K,'Audit outcomes'!P$53,'Audit grid'!$E:$E,'Audit outcomes'!$C112,'Audit grid'!$F:$F,'Audit outcomes'!$D112,'Audit grid'!$L:$L,$N$52),"N/A")</f>
        <v>0</v>
      </c>
      <c r="Q112" s="127"/>
    </row>
    <row r="113" spans="2:17" ht="51">
      <c r="B113" s="125"/>
      <c r="C113" s="137" t="s">
        <v>722</v>
      </c>
      <c r="D113" s="138" t="s">
        <v>1025</v>
      </c>
      <c r="E113" s="144">
        <f>IFERROR(COUNTIFS('Audit grid'!$K:$K,'Audit outcomes'!E$53,'Audit grid'!$E:$E,'Audit outcomes'!$C113,'Audit grid'!$F:$F,'Audit outcomes'!$D113,'Audit grid'!$L:$L,"&lt;&gt;N/A"),"N/A")</f>
        <v>0</v>
      </c>
      <c r="F113" s="142">
        <f>IFERROR(COUNTIFS('Audit grid'!$K:$K,'Audit outcomes'!F$53,'Audit grid'!$E:$E,'Audit outcomes'!$C113,'Audit grid'!$F:$F,'Audit outcomes'!$D113,'Audit grid'!$L:$L,"&lt;&gt;N/A"),"N/A")</f>
        <v>2</v>
      </c>
      <c r="G113" s="145">
        <f>IFERROR(COUNTIFS('Audit grid'!$K:$K,'Audit outcomes'!G$53,'Audit grid'!$E:$E,'Audit outcomes'!$C113,'Audit grid'!$F:$F,'Audit outcomes'!$D113,'Audit grid'!$L:$L,"&lt;&gt;N/A"),"N/A")</f>
        <v>2</v>
      </c>
      <c r="H113" s="142">
        <f>IFERROR(COUNTIFS('Audit grid'!$K:$K,'Audit outcomes'!H$53,'Audit grid'!$E:$E,'Audit outcomes'!$C113,'Audit grid'!$F:$F,'Audit outcomes'!$D113,'Audit grid'!$L:$L,$H$52),"N/A")</f>
        <v>0</v>
      </c>
      <c r="I113" s="142">
        <f>IFERROR(COUNTIFS('Audit grid'!$K:$K,'Audit outcomes'!I$53,'Audit grid'!$E:$E,'Audit outcomes'!$C113,'Audit grid'!$F:$F,'Audit outcomes'!$D113,'Audit grid'!$L:$L,$H$52),"N/A")</f>
        <v>0</v>
      </c>
      <c r="J113" s="142">
        <f>IFERROR(COUNTIFS('Audit grid'!$K:$K,'Audit outcomes'!J$53,'Audit grid'!$E:$E,'Audit outcomes'!$C113,'Audit grid'!$F:$F,'Audit outcomes'!$D113,'Audit grid'!$L:$L,$H$52),"N/A")</f>
        <v>0</v>
      </c>
      <c r="K113" s="144">
        <f>IFERROR(COUNTIFS('Audit grid'!$K:$K,'Audit outcomes'!K$53,'Audit grid'!$E:$E,'Audit outcomes'!$C113,'Audit grid'!$F:$F,'Audit outcomes'!$D113,'Audit grid'!$L:$L,$K$52),"N/A")</f>
        <v>0</v>
      </c>
      <c r="L113" s="142">
        <f>IFERROR(COUNTIFS('Audit grid'!$K:$K,'Audit outcomes'!L$53,'Audit grid'!$E:$E,'Audit outcomes'!$C113,'Audit grid'!$F:$F,'Audit outcomes'!$D113,'Audit grid'!$L:$L,$K$52),"N/A")</f>
        <v>0</v>
      </c>
      <c r="M113" s="145">
        <f>IFERROR(COUNTIFS('Audit grid'!$K:$K,'Audit outcomes'!M$53,'Audit grid'!$E:$E,'Audit outcomes'!$C113,'Audit grid'!$F:$F,'Audit outcomes'!$D113,'Audit grid'!$L:$L,$K$52),"N/A")</f>
        <v>0</v>
      </c>
      <c r="N113" s="142">
        <f>IFERROR(COUNTIFS('Audit grid'!$K:$K,'Audit outcomes'!N$53,'Audit grid'!$E:$E,'Audit outcomes'!$C113,'Audit grid'!$F:$F,'Audit outcomes'!$D113,'Audit grid'!$L:$L,$N$52),"N/A")</f>
        <v>0</v>
      </c>
      <c r="O113" s="142">
        <f>IFERROR(COUNTIFS('Audit grid'!$K:$K,'Audit outcomes'!O$53,'Audit grid'!$E:$E,'Audit outcomes'!$C113,'Audit grid'!$F:$F,'Audit outcomes'!$D113,'Audit grid'!$L:$L,$N$52),"N/A")</f>
        <v>0</v>
      </c>
      <c r="P113" s="143">
        <f>IFERROR(COUNTIFS('Audit grid'!$K:$K,'Audit outcomes'!P$53,'Audit grid'!$E:$E,'Audit outcomes'!$C113,'Audit grid'!$F:$F,'Audit outcomes'!$D113,'Audit grid'!$L:$L,$N$52),"N/A")</f>
        <v>0</v>
      </c>
      <c r="Q113" s="127"/>
    </row>
    <row r="114" spans="2:17" ht="17.100000000000001">
      <c r="B114" s="125"/>
      <c r="C114" s="137" t="s">
        <v>722</v>
      </c>
      <c r="D114" s="138" t="s">
        <v>1038</v>
      </c>
      <c r="E114" s="144">
        <f>IFERROR(COUNTIFS('Audit grid'!$K:$K,'Audit outcomes'!E$53,'Audit grid'!$E:$E,'Audit outcomes'!$C114,'Audit grid'!$F:$F,'Audit outcomes'!$D114,'Audit grid'!$L:$L,"&lt;&gt;N/A"),"N/A")</f>
        <v>0</v>
      </c>
      <c r="F114" s="142">
        <f>IFERROR(COUNTIFS('Audit grid'!$K:$K,'Audit outcomes'!F$53,'Audit grid'!$E:$E,'Audit outcomes'!$C114,'Audit grid'!$F:$F,'Audit outcomes'!$D114,'Audit grid'!$L:$L,"&lt;&gt;N/A"),"N/A")</f>
        <v>1</v>
      </c>
      <c r="G114" s="145">
        <f>IFERROR(COUNTIFS('Audit grid'!$K:$K,'Audit outcomes'!G$53,'Audit grid'!$E:$E,'Audit outcomes'!$C114,'Audit grid'!$F:$F,'Audit outcomes'!$D114,'Audit grid'!$L:$L,"&lt;&gt;N/A"),"N/A")</f>
        <v>2</v>
      </c>
      <c r="H114" s="142">
        <f>IFERROR(COUNTIFS('Audit grid'!$K:$K,'Audit outcomes'!H$53,'Audit grid'!$E:$E,'Audit outcomes'!$C114,'Audit grid'!$F:$F,'Audit outcomes'!$D114,'Audit grid'!$L:$L,$H$52),"N/A")</f>
        <v>0</v>
      </c>
      <c r="I114" s="142">
        <f>IFERROR(COUNTIFS('Audit grid'!$K:$K,'Audit outcomes'!I$53,'Audit grid'!$E:$E,'Audit outcomes'!$C114,'Audit grid'!$F:$F,'Audit outcomes'!$D114,'Audit grid'!$L:$L,$H$52),"N/A")</f>
        <v>0</v>
      </c>
      <c r="J114" s="142">
        <f>IFERROR(COUNTIFS('Audit grid'!$K:$K,'Audit outcomes'!J$53,'Audit grid'!$E:$E,'Audit outcomes'!$C114,'Audit grid'!$F:$F,'Audit outcomes'!$D114,'Audit grid'!$L:$L,$H$52),"N/A")</f>
        <v>0</v>
      </c>
      <c r="K114" s="144">
        <f>IFERROR(COUNTIFS('Audit grid'!$K:$K,'Audit outcomes'!K$53,'Audit grid'!$E:$E,'Audit outcomes'!$C114,'Audit grid'!$F:$F,'Audit outcomes'!$D114,'Audit grid'!$L:$L,$K$52),"N/A")</f>
        <v>0</v>
      </c>
      <c r="L114" s="142">
        <f>IFERROR(COUNTIFS('Audit grid'!$K:$K,'Audit outcomes'!L$53,'Audit grid'!$E:$E,'Audit outcomes'!$C114,'Audit grid'!$F:$F,'Audit outcomes'!$D114,'Audit grid'!$L:$L,$K$52),"N/A")</f>
        <v>0</v>
      </c>
      <c r="M114" s="145">
        <f>IFERROR(COUNTIFS('Audit grid'!$K:$K,'Audit outcomes'!M$53,'Audit grid'!$E:$E,'Audit outcomes'!$C114,'Audit grid'!$F:$F,'Audit outcomes'!$D114,'Audit grid'!$L:$L,$K$52),"N/A")</f>
        <v>0</v>
      </c>
      <c r="N114" s="142">
        <f>IFERROR(COUNTIFS('Audit grid'!$K:$K,'Audit outcomes'!N$53,'Audit grid'!$E:$E,'Audit outcomes'!$C114,'Audit grid'!$F:$F,'Audit outcomes'!$D114,'Audit grid'!$L:$L,$N$52),"N/A")</f>
        <v>0</v>
      </c>
      <c r="O114" s="142">
        <f>IFERROR(COUNTIFS('Audit grid'!$K:$K,'Audit outcomes'!O$53,'Audit grid'!$E:$E,'Audit outcomes'!$C114,'Audit grid'!$F:$F,'Audit outcomes'!$D114,'Audit grid'!$L:$L,$N$52),"N/A")</f>
        <v>0</v>
      </c>
      <c r="P114" s="143">
        <f>IFERROR(COUNTIFS('Audit grid'!$K:$K,'Audit outcomes'!P$53,'Audit grid'!$E:$E,'Audit outcomes'!$C114,'Audit grid'!$F:$F,'Audit outcomes'!$D114,'Audit grid'!$L:$L,$N$52),"N/A")</f>
        <v>0</v>
      </c>
      <c r="Q114" s="127"/>
    </row>
    <row r="115" spans="2:17" ht="17.100000000000001">
      <c r="B115" s="125"/>
      <c r="C115" s="146" t="s">
        <v>722</v>
      </c>
      <c r="D115" s="147" t="s">
        <v>1048</v>
      </c>
      <c r="E115" s="148">
        <f>IFERROR(COUNTIFS('Audit grid'!$K:$K,'Audit outcomes'!E$53,'Audit grid'!$E:$E,'Audit outcomes'!$C115,'Audit grid'!$F:$F,'Audit outcomes'!$D115,'Audit grid'!$L:$L,"&lt;&gt;N/A"),"N/A")</f>
        <v>0</v>
      </c>
      <c r="F115" s="149">
        <f>IFERROR(COUNTIFS('Audit grid'!$K:$K,'Audit outcomes'!F$53,'Audit grid'!$E:$E,'Audit outcomes'!$C115,'Audit grid'!$F:$F,'Audit outcomes'!$D115,'Audit grid'!$L:$L,"&lt;&gt;N/A"),"N/A")</f>
        <v>2</v>
      </c>
      <c r="G115" s="150">
        <f>IFERROR(COUNTIFS('Audit grid'!$K:$K,'Audit outcomes'!G$53,'Audit grid'!$E:$E,'Audit outcomes'!$C115,'Audit grid'!$F:$F,'Audit outcomes'!$D115,'Audit grid'!$L:$L,"&lt;&gt;N/A"),"N/A")</f>
        <v>1</v>
      </c>
      <c r="H115" s="149">
        <f>IFERROR(COUNTIFS('Audit grid'!$K:$K,'Audit outcomes'!H$53,'Audit grid'!$E:$E,'Audit outcomes'!$C115,'Audit grid'!$F:$F,'Audit outcomes'!$D115,'Audit grid'!$L:$L,$H$52),"N/A")</f>
        <v>0</v>
      </c>
      <c r="I115" s="149">
        <f>IFERROR(COUNTIFS('Audit grid'!$K:$K,'Audit outcomes'!I$53,'Audit grid'!$E:$E,'Audit outcomes'!$C115,'Audit grid'!$F:$F,'Audit outcomes'!$D115,'Audit grid'!$L:$L,$H$52),"N/A")</f>
        <v>0</v>
      </c>
      <c r="J115" s="149">
        <f>IFERROR(COUNTIFS('Audit grid'!$K:$K,'Audit outcomes'!J$53,'Audit grid'!$E:$E,'Audit outcomes'!$C115,'Audit grid'!$F:$F,'Audit outcomes'!$D115,'Audit grid'!$L:$L,$H$52),"N/A")</f>
        <v>0</v>
      </c>
      <c r="K115" s="148">
        <f>IFERROR(COUNTIFS('Audit grid'!$K:$K,'Audit outcomes'!K$53,'Audit grid'!$E:$E,'Audit outcomes'!$C115,'Audit grid'!$F:$F,'Audit outcomes'!$D115,'Audit grid'!$L:$L,$K$52),"N/A")</f>
        <v>0</v>
      </c>
      <c r="L115" s="149">
        <f>IFERROR(COUNTIFS('Audit grid'!$K:$K,'Audit outcomes'!L$53,'Audit grid'!$E:$E,'Audit outcomes'!$C115,'Audit grid'!$F:$F,'Audit outcomes'!$D115,'Audit grid'!$L:$L,$K$52),"N/A")</f>
        <v>0</v>
      </c>
      <c r="M115" s="150">
        <f>IFERROR(COUNTIFS('Audit grid'!$K:$K,'Audit outcomes'!M$53,'Audit grid'!$E:$E,'Audit outcomes'!$C115,'Audit grid'!$F:$F,'Audit outcomes'!$D115,'Audit grid'!$L:$L,$K$52),"N/A")</f>
        <v>0</v>
      </c>
      <c r="N115" s="149">
        <f>IFERROR(COUNTIFS('Audit grid'!$K:$K,'Audit outcomes'!N$53,'Audit grid'!$E:$E,'Audit outcomes'!$C115,'Audit grid'!$F:$F,'Audit outcomes'!$D115,'Audit grid'!$L:$L,$N$52),"N/A")</f>
        <v>0</v>
      </c>
      <c r="O115" s="149">
        <f>IFERROR(COUNTIFS('Audit grid'!$K:$K,'Audit outcomes'!O$53,'Audit grid'!$E:$E,'Audit outcomes'!$C115,'Audit grid'!$F:$F,'Audit outcomes'!$D115,'Audit grid'!$L:$L,$N$52),"N/A")</f>
        <v>0</v>
      </c>
      <c r="P115" s="151">
        <f>IFERROR(COUNTIFS('Audit grid'!$K:$K,'Audit outcomes'!P$53,'Audit grid'!$E:$E,'Audit outcomes'!$C115,'Audit grid'!$F:$F,'Audit outcomes'!$D115,'Audit grid'!$L:$L,$N$52),"N/A")</f>
        <v>0</v>
      </c>
      <c r="Q115" s="127"/>
    </row>
    <row r="116" spans="2:17" ht="17.100000000000001">
      <c r="B116" s="125"/>
      <c r="C116" s="137" t="s">
        <v>1058</v>
      </c>
      <c r="D116" s="138" t="s">
        <v>331</v>
      </c>
      <c r="E116" s="144">
        <f>IFERROR(COUNTIFS('Audit grid'!$K:$K,'Audit outcomes'!E$53,'Audit grid'!$E:$E,'Audit outcomes'!$C116,'Audit grid'!$F:$F,'Audit outcomes'!$D116,'Audit grid'!$L:$L,"&lt;&gt;N/A"),"N/A")</f>
        <v>0</v>
      </c>
      <c r="F116" s="142">
        <f>IFERROR(COUNTIFS('Audit grid'!$K:$K,'Audit outcomes'!F$53,'Audit grid'!$E:$E,'Audit outcomes'!$C116,'Audit grid'!$F:$F,'Audit outcomes'!$D116,'Audit grid'!$L:$L,"&lt;&gt;N/A"),"N/A")</f>
        <v>3</v>
      </c>
      <c r="G116" s="145">
        <f>IFERROR(COUNTIFS('Audit grid'!$K:$K,'Audit outcomes'!G$53,'Audit grid'!$E:$E,'Audit outcomes'!$C116,'Audit grid'!$F:$F,'Audit outcomes'!$D116,'Audit grid'!$L:$L,"&lt;&gt;N/A"),"N/A")</f>
        <v>1</v>
      </c>
      <c r="H116" s="142">
        <f>IFERROR(COUNTIFS('Audit grid'!$K:$K,'Audit outcomes'!H$53,'Audit grid'!$E:$E,'Audit outcomes'!$C116,'Audit grid'!$F:$F,'Audit outcomes'!$D116,'Audit grid'!$L:$L,$H$52),"N/A")</f>
        <v>0</v>
      </c>
      <c r="I116" s="142">
        <f>IFERROR(COUNTIFS('Audit grid'!$K:$K,'Audit outcomes'!I$53,'Audit grid'!$E:$E,'Audit outcomes'!$C116,'Audit grid'!$F:$F,'Audit outcomes'!$D116,'Audit grid'!$L:$L,$H$52),"N/A")</f>
        <v>0</v>
      </c>
      <c r="J116" s="142">
        <f>IFERROR(COUNTIFS('Audit grid'!$K:$K,'Audit outcomes'!J$53,'Audit grid'!$E:$E,'Audit outcomes'!$C116,'Audit grid'!$F:$F,'Audit outcomes'!$D116,'Audit grid'!$L:$L,$H$52),"N/A")</f>
        <v>0</v>
      </c>
      <c r="K116" s="144">
        <f>IFERROR(COUNTIFS('Audit grid'!$K:$K,'Audit outcomes'!K$53,'Audit grid'!$E:$E,'Audit outcomes'!$C116,'Audit grid'!$F:$F,'Audit outcomes'!$D116,'Audit grid'!$L:$L,$K$52),"N/A")</f>
        <v>0</v>
      </c>
      <c r="L116" s="142">
        <f>IFERROR(COUNTIFS('Audit grid'!$K:$K,'Audit outcomes'!L$53,'Audit grid'!$E:$E,'Audit outcomes'!$C116,'Audit grid'!$F:$F,'Audit outcomes'!$D116,'Audit grid'!$L:$L,$K$52),"N/A")</f>
        <v>0</v>
      </c>
      <c r="M116" s="145">
        <f>IFERROR(COUNTIFS('Audit grid'!$K:$K,'Audit outcomes'!M$53,'Audit grid'!$E:$E,'Audit outcomes'!$C116,'Audit grid'!$F:$F,'Audit outcomes'!$D116,'Audit grid'!$L:$L,$K$52),"N/A")</f>
        <v>0</v>
      </c>
      <c r="N116" s="142">
        <f>IFERROR(COUNTIFS('Audit grid'!$K:$K,'Audit outcomes'!N$53,'Audit grid'!$E:$E,'Audit outcomes'!$C116,'Audit grid'!$F:$F,'Audit outcomes'!$D116,'Audit grid'!$L:$L,$N$52),"N/A")</f>
        <v>0</v>
      </c>
      <c r="O116" s="142">
        <f>IFERROR(COUNTIFS('Audit grid'!$K:$K,'Audit outcomes'!O$53,'Audit grid'!$E:$E,'Audit outcomes'!$C116,'Audit grid'!$F:$F,'Audit outcomes'!$D116,'Audit grid'!$L:$L,$N$52),"N/A")</f>
        <v>0</v>
      </c>
      <c r="P116" s="143">
        <f>IFERROR(COUNTIFS('Audit grid'!$K:$K,'Audit outcomes'!P$53,'Audit grid'!$E:$E,'Audit outcomes'!$C116,'Audit grid'!$F:$F,'Audit outcomes'!$D116,'Audit grid'!$L:$L,$N$52),"N/A")</f>
        <v>0</v>
      </c>
      <c r="Q116" s="127"/>
    </row>
    <row r="117" spans="2:17" ht="17.100000000000001">
      <c r="B117" s="125"/>
      <c r="C117" s="152" t="s">
        <v>1058</v>
      </c>
      <c r="D117" s="138" t="s">
        <v>1071</v>
      </c>
      <c r="E117" s="144">
        <f>IFERROR(COUNTIFS('Audit grid'!$K:$K,'Audit outcomes'!E$53,'Audit grid'!$E:$E,'Audit outcomes'!$C117,'Audit grid'!$F:$F,'Audit outcomes'!$D117,'Audit grid'!$L:$L,"&lt;&gt;N/A"),"N/A")</f>
        <v>0</v>
      </c>
      <c r="F117" s="142">
        <f>IFERROR(COUNTIFS('Audit grid'!$K:$K,'Audit outcomes'!F$53,'Audit grid'!$E:$E,'Audit outcomes'!$C117,'Audit grid'!$F:$F,'Audit outcomes'!$D117,'Audit grid'!$L:$L,"&lt;&gt;N/A"),"N/A")</f>
        <v>1</v>
      </c>
      <c r="G117" s="145">
        <f>IFERROR(COUNTIFS('Audit grid'!$K:$K,'Audit outcomes'!G$53,'Audit grid'!$E:$E,'Audit outcomes'!$C117,'Audit grid'!$F:$F,'Audit outcomes'!$D117,'Audit grid'!$L:$L,"&lt;&gt;N/A"),"N/A")</f>
        <v>2</v>
      </c>
      <c r="H117" s="142">
        <f>IFERROR(COUNTIFS('Audit grid'!$K:$K,'Audit outcomes'!H$53,'Audit grid'!$E:$E,'Audit outcomes'!$C117,'Audit grid'!$F:$F,'Audit outcomes'!$D117,'Audit grid'!$L:$L,$H$52),"N/A")</f>
        <v>0</v>
      </c>
      <c r="I117" s="142">
        <f>IFERROR(COUNTIFS('Audit grid'!$K:$K,'Audit outcomes'!I$53,'Audit grid'!$E:$E,'Audit outcomes'!$C117,'Audit grid'!$F:$F,'Audit outcomes'!$D117,'Audit grid'!$L:$L,$H$52),"N/A")</f>
        <v>0</v>
      </c>
      <c r="J117" s="142">
        <f>IFERROR(COUNTIFS('Audit grid'!$K:$K,'Audit outcomes'!J$53,'Audit grid'!$E:$E,'Audit outcomes'!$C117,'Audit grid'!$F:$F,'Audit outcomes'!$D117,'Audit grid'!$L:$L,$H$52),"N/A")</f>
        <v>0</v>
      </c>
      <c r="K117" s="144">
        <f>IFERROR(COUNTIFS('Audit grid'!$K:$K,'Audit outcomes'!K$53,'Audit grid'!$E:$E,'Audit outcomes'!$C117,'Audit grid'!$F:$F,'Audit outcomes'!$D117,'Audit grid'!$L:$L,$K$52),"N/A")</f>
        <v>0</v>
      </c>
      <c r="L117" s="142">
        <f>IFERROR(COUNTIFS('Audit grid'!$K:$K,'Audit outcomes'!L$53,'Audit grid'!$E:$E,'Audit outcomes'!$C117,'Audit grid'!$F:$F,'Audit outcomes'!$D117,'Audit grid'!$L:$L,$K$52),"N/A")</f>
        <v>0</v>
      </c>
      <c r="M117" s="145">
        <f>IFERROR(COUNTIFS('Audit grid'!$K:$K,'Audit outcomes'!M$53,'Audit grid'!$E:$E,'Audit outcomes'!$C117,'Audit grid'!$F:$F,'Audit outcomes'!$D117,'Audit grid'!$L:$L,$K$52),"N/A")</f>
        <v>0</v>
      </c>
      <c r="N117" s="142">
        <f>IFERROR(COUNTIFS('Audit grid'!$K:$K,'Audit outcomes'!N$53,'Audit grid'!$E:$E,'Audit outcomes'!$C117,'Audit grid'!$F:$F,'Audit outcomes'!$D117,'Audit grid'!$L:$L,$N$52),"N/A")</f>
        <v>0</v>
      </c>
      <c r="O117" s="142">
        <f>IFERROR(COUNTIFS('Audit grid'!$K:$K,'Audit outcomes'!O$53,'Audit grid'!$E:$E,'Audit outcomes'!$C117,'Audit grid'!$F:$F,'Audit outcomes'!$D117,'Audit grid'!$L:$L,$N$52),"N/A")</f>
        <v>0</v>
      </c>
      <c r="P117" s="143">
        <f>IFERROR(COUNTIFS('Audit grid'!$K:$K,'Audit outcomes'!P$53,'Audit grid'!$E:$E,'Audit outcomes'!$C117,'Audit grid'!$F:$F,'Audit outcomes'!$D117,'Audit grid'!$L:$L,$N$52),"N/A")</f>
        <v>0</v>
      </c>
      <c r="Q117" s="127"/>
    </row>
    <row r="118" spans="2:17" ht="17.100000000000001">
      <c r="B118" s="125"/>
      <c r="C118" s="152" t="s">
        <v>1058</v>
      </c>
      <c r="D118" s="138" t="s">
        <v>1081</v>
      </c>
      <c r="E118" s="144">
        <f>IFERROR(COUNTIFS('Audit grid'!$K:$K,'Audit outcomes'!E$53,'Audit grid'!$E:$E,'Audit outcomes'!$C118,'Audit grid'!$F:$F,'Audit outcomes'!$D118,'Audit grid'!$L:$L,"&lt;&gt;N/A"),"N/A")</f>
        <v>0</v>
      </c>
      <c r="F118" s="142">
        <f>IFERROR(COUNTIFS('Audit grid'!$K:$K,'Audit outcomes'!F$53,'Audit grid'!$E:$E,'Audit outcomes'!$C118,'Audit grid'!$F:$F,'Audit outcomes'!$D118,'Audit grid'!$L:$L,"&lt;&gt;N/A"),"N/A")</f>
        <v>7</v>
      </c>
      <c r="G118" s="145">
        <f>IFERROR(COUNTIFS('Audit grid'!$K:$K,'Audit outcomes'!G$53,'Audit grid'!$E:$E,'Audit outcomes'!$C118,'Audit grid'!$F:$F,'Audit outcomes'!$D118,'Audit grid'!$L:$L,"&lt;&gt;N/A"),"N/A")</f>
        <v>0</v>
      </c>
      <c r="H118" s="142">
        <f>IFERROR(COUNTIFS('Audit grid'!$K:$K,'Audit outcomes'!H$53,'Audit grid'!$E:$E,'Audit outcomes'!$C118,'Audit grid'!$F:$F,'Audit outcomes'!$D118,'Audit grid'!$L:$L,$H$52),"N/A")</f>
        <v>0</v>
      </c>
      <c r="I118" s="142">
        <f>IFERROR(COUNTIFS('Audit grid'!$K:$K,'Audit outcomes'!I$53,'Audit grid'!$E:$E,'Audit outcomes'!$C118,'Audit grid'!$F:$F,'Audit outcomes'!$D118,'Audit grid'!$L:$L,$H$52),"N/A")</f>
        <v>0</v>
      </c>
      <c r="J118" s="142">
        <f>IFERROR(COUNTIFS('Audit grid'!$K:$K,'Audit outcomes'!J$53,'Audit grid'!$E:$E,'Audit outcomes'!$C118,'Audit grid'!$F:$F,'Audit outcomes'!$D118,'Audit grid'!$L:$L,$H$52),"N/A")</f>
        <v>0</v>
      </c>
      <c r="K118" s="144">
        <f>IFERROR(COUNTIFS('Audit grid'!$K:$K,'Audit outcomes'!K$53,'Audit grid'!$E:$E,'Audit outcomes'!$C118,'Audit grid'!$F:$F,'Audit outcomes'!$D118,'Audit grid'!$L:$L,$K$52),"N/A")</f>
        <v>0</v>
      </c>
      <c r="L118" s="142">
        <f>IFERROR(COUNTIFS('Audit grid'!$K:$K,'Audit outcomes'!L$53,'Audit grid'!$E:$E,'Audit outcomes'!$C118,'Audit grid'!$F:$F,'Audit outcomes'!$D118,'Audit grid'!$L:$L,$K$52),"N/A")</f>
        <v>0</v>
      </c>
      <c r="M118" s="145">
        <f>IFERROR(COUNTIFS('Audit grid'!$K:$K,'Audit outcomes'!M$53,'Audit grid'!$E:$E,'Audit outcomes'!$C118,'Audit grid'!$F:$F,'Audit outcomes'!$D118,'Audit grid'!$L:$L,$K$52),"N/A")</f>
        <v>0</v>
      </c>
      <c r="N118" s="142">
        <f>IFERROR(COUNTIFS('Audit grid'!$K:$K,'Audit outcomes'!N$53,'Audit grid'!$E:$E,'Audit outcomes'!$C118,'Audit grid'!$F:$F,'Audit outcomes'!$D118,'Audit grid'!$L:$L,$N$52),"N/A")</f>
        <v>0</v>
      </c>
      <c r="O118" s="142">
        <f>IFERROR(COUNTIFS('Audit grid'!$K:$K,'Audit outcomes'!O$53,'Audit grid'!$E:$E,'Audit outcomes'!$C118,'Audit grid'!$F:$F,'Audit outcomes'!$D118,'Audit grid'!$L:$L,$N$52),"N/A")</f>
        <v>0</v>
      </c>
      <c r="P118" s="143">
        <f>IFERROR(COUNTIFS('Audit grid'!$K:$K,'Audit outcomes'!P$53,'Audit grid'!$E:$E,'Audit outcomes'!$C118,'Audit grid'!$F:$F,'Audit outcomes'!$D118,'Audit grid'!$L:$L,$N$52),"N/A")</f>
        <v>0</v>
      </c>
      <c r="Q118" s="127"/>
    </row>
    <row r="119" spans="2:17" ht="17.100000000000001">
      <c r="B119" s="125"/>
      <c r="C119" s="152" t="s">
        <v>1058</v>
      </c>
      <c r="D119" s="138" t="s">
        <v>745</v>
      </c>
      <c r="E119" s="144">
        <f>IFERROR(COUNTIFS('Audit grid'!$K:$K,'Audit outcomes'!E$53,'Audit grid'!$E:$E,'Audit outcomes'!$C119,'Audit grid'!$F:$F,'Audit outcomes'!$D119,'Audit grid'!$L:$L,"&lt;&gt;N/A"),"N/A")</f>
        <v>0</v>
      </c>
      <c r="F119" s="142">
        <f>IFERROR(COUNTIFS('Audit grid'!$K:$K,'Audit outcomes'!F$53,'Audit grid'!$E:$E,'Audit outcomes'!$C119,'Audit grid'!$F:$F,'Audit outcomes'!$D119,'Audit grid'!$L:$L,"&lt;&gt;N/A"),"N/A")</f>
        <v>0</v>
      </c>
      <c r="G119" s="145">
        <f>IFERROR(COUNTIFS('Audit grid'!$K:$K,'Audit outcomes'!G$53,'Audit grid'!$E:$E,'Audit outcomes'!$C119,'Audit grid'!$F:$F,'Audit outcomes'!$D119,'Audit grid'!$L:$L,"&lt;&gt;N/A"),"N/A")</f>
        <v>3</v>
      </c>
      <c r="H119" s="142">
        <f>IFERROR(COUNTIFS('Audit grid'!$K:$K,'Audit outcomes'!H$53,'Audit grid'!$E:$E,'Audit outcomes'!$C119,'Audit grid'!$F:$F,'Audit outcomes'!$D119,'Audit grid'!$L:$L,$H$52),"N/A")</f>
        <v>0</v>
      </c>
      <c r="I119" s="142">
        <f>IFERROR(COUNTIFS('Audit grid'!$K:$K,'Audit outcomes'!I$53,'Audit grid'!$E:$E,'Audit outcomes'!$C119,'Audit grid'!$F:$F,'Audit outcomes'!$D119,'Audit grid'!$L:$L,$H$52),"N/A")</f>
        <v>0</v>
      </c>
      <c r="J119" s="142">
        <f>IFERROR(COUNTIFS('Audit grid'!$K:$K,'Audit outcomes'!J$53,'Audit grid'!$E:$E,'Audit outcomes'!$C119,'Audit grid'!$F:$F,'Audit outcomes'!$D119,'Audit grid'!$L:$L,$H$52),"N/A")</f>
        <v>0</v>
      </c>
      <c r="K119" s="144">
        <f>IFERROR(COUNTIFS('Audit grid'!$K:$K,'Audit outcomes'!K$53,'Audit grid'!$E:$E,'Audit outcomes'!$C119,'Audit grid'!$F:$F,'Audit outcomes'!$D119,'Audit grid'!$L:$L,$K$52),"N/A")</f>
        <v>0</v>
      </c>
      <c r="L119" s="142">
        <f>IFERROR(COUNTIFS('Audit grid'!$K:$K,'Audit outcomes'!L$53,'Audit grid'!$E:$E,'Audit outcomes'!$C119,'Audit grid'!$F:$F,'Audit outcomes'!$D119,'Audit grid'!$L:$L,$K$52),"N/A")</f>
        <v>0</v>
      </c>
      <c r="M119" s="145">
        <f>IFERROR(COUNTIFS('Audit grid'!$K:$K,'Audit outcomes'!M$53,'Audit grid'!$E:$E,'Audit outcomes'!$C119,'Audit grid'!$F:$F,'Audit outcomes'!$D119,'Audit grid'!$L:$L,$K$52),"N/A")</f>
        <v>0</v>
      </c>
      <c r="N119" s="142">
        <f>IFERROR(COUNTIFS('Audit grid'!$K:$K,'Audit outcomes'!N$53,'Audit grid'!$E:$E,'Audit outcomes'!$C119,'Audit grid'!$F:$F,'Audit outcomes'!$D119,'Audit grid'!$L:$L,$N$52),"N/A")</f>
        <v>0</v>
      </c>
      <c r="O119" s="142">
        <f>IFERROR(COUNTIFS('Audit grid'!$K:$K,'Audit outcomes'!O$53,'Audit grid'!$E:$E,'Audit outcomes'!$C119,'Audit grid'!$F:$F,'Audit outcomes'!$D119,'Audit grid'!$L:$L,$N$52),"N/A")</f>
        <v>0</v>
      </c>
      <c r="P119" s="143">
        <f>IFERROR(COUNTIFS('Audit grid'!$K:$K,'Audit outcomes'!P$53,'Audit grid'!$E:$E,'Audit outcomes'!$C119,'Audit grid'!$F:$F,'Audit outcomes'!$D119,'Audit grid'!$L:$L,$N$52),"N/A")</f>
        <v>0</v>
      </c>
      <c r="Q119" s="127"/>
    </row>
    <row r="120" spans="2:17" ht="17.100000000000001">
      <c r="B120" s="125"/>
      <c r="C120" s="152" t="s">
        <v>1058</v>
      </c>
      <c r="D120" s="138" t="s">
        <v>1104</v>
      </c>
      <c r="E120" s="144">
        <f>IFERROR(COUNTIFS('Audit grid'!$K:$K,'Audit outcomes'!E$53,'Audit grid'!$E:$E,'Audit outcomes'!$C120,'Audit grid'!$F:$F,'Audit outcomes'!$D120,'Audit grid'!$L:$L,"&lt;&gt;N/A"),"N/A")</f>
        <v>0</v>
      </c>
      <c r="F120" s="142">
        <f>IFERROR(COUNTIFS('Audit grid'!$K:$K,'Audit outcomes'!F$53,'Audit grid'!$E:$E,'Audit outcomes'!$C120,'Audit grid'!$F:$F,'Audit outcomes'!$D120,'Audit grid'!$L:$L,"&lt;&gt;N/A"),"N/A")</f>
        <v>6</v>
      </c>
      <c r="G120" s="145">
        <f>IFERROR(COUNTIFS('Audit grid'!$K:$K,'Audit outcomes'!G$53,'Audit grid'!$E:$E,'Audit outcomes'!$C120,'Audit grid'!$F:$F,'Audit outcomes'!$D120,'Audit grid'!$L:$L,"&lt;&gt;N/A"),"N/A")</f>
        <v>1</v>
      </c>
      <c r="H120" s="142">
        <f>IFERROR(COUNTIFS('Audit grid'!$K:$K,'Audit outcomes'!H$53,'Audit grid'!$E:$E,'Audit outcomes'!$C120,'Audit grid'!$F:$F,'Audit outcomes'!$D120,'Audit grid'!$L:$L,$H$52),"N/A")</f>
        <v>0</v>
      </c>
      <c r="I120" s="142">
        <f>IFERROR(COUNTIFS('Audit grid'!$K:$K,'Audit outcomes'!I$53,'Audit grid'!$E:$E,'Audit outcomes'!$C120,'Audit grid'!$F:$F,'Audit outcomes'!$D120,'Audit grid'!$L:$L,$H$52),"N/A")</f>
        <v>0</v>
      </c>
      <c r="J120" s="142">
        <f>IFERROR(COUNTIFS('Audit grid'!$K:$K,'Audit outcomes'!J$53,'Audit grid'!$E:$E,'Audit outcomes'!$C120,'Audit grid'!$F:$F,'Audit outcomes'!$D120,'Audit grid'!$L:$L,$H$52),"N/A")</f>
        <v>0</v>
      </c>
      <c r="K120" s="144">
        <f>IFERROR(COUNTIFS('Audit grid'!$K:$K,'Audit outcomes'!K$53,'Audit grid'!$E:$E,'Audit outcomes'!$C120,'Audit grid'!$F:$F,'Audit outcomes'!$D120,'Audit grid'!$L:$L,$K$52),"N/A")</f>
        <v>0</v>
      </c>
      <c r="L120" s="142">
        <f>IFERROR(COUNTIFS('Audit grid'!$K:$K,'Audit outcomes'!L$53,'Audit grid'!$E:$E,'Audit outcomes'!$C120,'Audit grid'!$F:$F,'Audit outcomes'!$D120,'Audit grid'!$L:$L,$K$52),"N/A")</f>
        <v>0</v>
      </c>
      <c r="M120" s="145">
        <f>IFERROR(COUNTIFS('Audit grid'!$K:$K,'Audit outcomes'!M$53,'Audit grid'!$E:$E,'Audit outcomes'!$C120,'Audit grid'!$F:$F,'Audit outcomes'!$D120,'Audit grid'!$L:$L,$K$52),"N/A")</f>
        <v>0</v>
      </c>
      <c r="N120" s="142">
        <f>IFERROR(COUNTIFS('Audit grid'!$K:$K,'Audit outcomes'!N$53,'Audit grid'!$E:$E,'Audit outcomes'!$C120,'Audit grid'!$F:$F,'Audit outcomes'!$D120,'Audit grid'!$L:$L,$N$52),"N/A")</f>
        <v>0</v>
      </c>
      <c r="O120" s="142">
        <f>IFERROR(COUNTIFS('Audit grid'!$K:$K,'Audit outcomes'!O$53,'Audit grid'!$E:$E,'Audit outcomes'!$C120,'Audit grid'!$F:$F,'Audit outcomes'!$D120,'Audit grid'!$L:$L,$N$52),"N/A")</f>
        <v>0</v>
      </c>
      <c r="P120" s="143">
        <f>IFERROR(COUNTIFS('Audit grid'!$K:$K,'Audit outcomes'!P$53,'Audit grid'!$E:$E,'Audit outcomes'!$C120,'Audit grid'!$F:$F,'Audit outcomes'!$D120,'Audit grid'!$L:$L,$N$52),"N/A")</f>
        <v>0</v>
      </c>
      <c r="Q120" s="127"/>
    </row>
    <row r="121" spans="2:17" ht="33.950000000000003">
      <c r="B121" s="125"/>
      <c r="C121" s="152" t="s">
        <v>1058</v>
      </c>
      <c r="D121" s="138" t="s">
        <v>1120</v>
      </c>
      <c r="E121" s="144">
        <f>IFERROR(COUNTIFS('Audit grid'!$K:$K,'Audit outcomes'!E$53,'Audit grid'!$E:$E,'Audit outcomes'!$C121,'Audit grid'!$F:$F,'Audit outcomes'!$D121,'Audit grid'!$L:$L,"&lt;&gt;N/A"),"N/A")</f>
        <v>0</v>
      </c>
      <c r="F121" s="142">
        <f>IFERROR(COUNTIFS('Audit grid'!$K:$K,'Audit outcomes'!F$53,'Audit grid'!$E:$E,'Audit outcomes'!$C121,'Audit grid'!$F:$F,'Audit outcomes'!$D121,'Audit grid'!$L:$L,"&lt;&gt;N/A"),"N/A")</f>
        <v>5</v>
      </c>
      <c r="G121" s="145">
        <f>IFERROR(COUNTIFS('Audit grid'!$K:$K,'Audit outcomes'!G$53,'Audit grid'!$E:$E,'Audit outcomes'!$C121,'Audit grid'!$F:$F,'Audit outcomes'!$D121,'Audit grid'!$L:$L,"&lt;&gt;N/A"),"N/A")</f>
        <v>3</v>
      </c>
      <c r="H121" s="142">
        <f>IFERROR(COUNTIFS('Audit grid'!$K:$K,'Audit outcomes'!H$53,'Audit grid'!$E:$E,'Audit outcomes'!$C121,'Audit grid'!$F:$F,'Audit outcomes'!$D121,'Audit grid'!$L:$L,$H$52),"N/A")</f>
        <v>0</v>
      </c>
      <c r="I121" s="142">
        <f>IFERROR(COUNTIFS('Audit grid'!$K:$K,'Audit outcomes'!I$53,'Audit grid'!$E:$E,'Audit outcomes'!$C121,'Audit grid'!$F:$F,'Audit outcomes'!$D121,'Audit grid'!$L:$L,$H$52),"N/A")</f>
        <v>0</v>
      </c>
      <c r="J121" s="142">
        <f>IFERROR(COUNTIFS('Audit grid'!$K:$K,'Audit outcomes'!J$53,'Audit grid'!$E:$E,'Audit outcomes'!$C121,'Audit grid'!$F:$F,'Audit outcomes'!$D121,'Audit grid'!$L:$L,$H$52),"N/A")</f>
        <v>0</v>
      </c>
      <c r="K121" s="144">
        <f>IFERROR(COUNTIFS('Audit grid'!$K:$K,'Audit outcomes'!K$53,'Audit grid'!$E:$E,'Audit outcomes'!$C121,'Audit grid'!$F:$F,'Audit outcomes'!$D121,'Audit grid'!$L:$L,$K$52),"N/A")</f>
        <v>0</v>
      </c>
      <c r="L121" s="142">
        <f>IFERROR(COUNTIFS('Audit grid'!$K:$K,'Audit outcomes'!L$53,'Audit grid'!$E:$E,'Audit outcomes'!$C121,'Audit grid'!$F:$F,'Audit outcomes'!$D121,'Audit grid'!$L:$L,$K$52),"N/A")</f>
        <v>0</v>
      </c>
      <c r="M121" s="145">
        <f>IFERROR(COUNTIFS('Audit grid'!$K:$K,'Audit outcomes'!M$53,'Audit grid'!$E:$E,'Audit outcomes'!$C121,'Audit grid'!$F:$F,'Audit outcomes'!$D121,'Audit grid'!$L:$L,$K$52),"N/A")</f>
        <v>0</v>
      </c>
      <c r="N121" s="142">
        <f>IFERROR(COUNTIFS('Audit grid'!$K:$K,'Audit outcomes'!N$53,'Audit grid'!$E:$E,'Audit outcomes'!$C121,'Audit grid'!$F:$F,'Audit outcomes'!$D121,'Audit grid'!$L:$L,$N$52),"N/A")</f>
        <v>0</v>
      </c>
      <c r="O121" s="142">
        <f>IFERROR(COUNTIFS('Audit grid'!$K:$K,'Audit outcomes'!O$53,'Audit grid'!$E:$E,'Audit outcomes'!$C121,'Audit grid'!$F:$F,'Audit outcomes'!$D121,'Audit grid'!$L:$L,$N$52),"N/A")</f>
        <v>0</v>
      </c>
      <c r="P121" s="143">
        <f>IFERROR(COUNTIFS('Audit grid'!$K:$K,'Audit outcomes'!P$53,'Audit grid'!$E:$E,'Audit outcomes'!$C121,'Audit grid'!$F:$F,'Audit outcomes'!$D121,'Audit grid'!$L:$L,$N$52),"N/A")</f>
        <v>0</v>
      </c>
      <c r="Q121" s="127"/>
    </row>
    <row r="122" spans="2:17" ht="17.100000000000001">
      <c r="B122" s="125"/>
      <c r="C122" s="152" t="s">
        <v>1058</v>
      </c>
      <c r="D122" s="138" t="s">
        <v>1145</v>
      </c>
      <c r="E122" s="144">
        <f>IFERROR(COUNTIFS('Audit grid'!$K:$K,'Audit outcomes'!E$53,'Audit grid'!$E:$E,'Audit outcomes'!$C122,'Audit grid'!$F:$F,'Audit outcomes'!$D122,'Audit grid'!$L:$L,"&lt;&gt;N/A"),"N/A")</f>
        <v>0</v>
      </c>
      <c r="F122" s="142">
        <f>IFERROR(COUNTIFS('Audit grid'!$K:$K,'Audit outcomes'!F$53,'Audit grid'!$E:$E,'Audit outcomes'!$C122,'Audit grid'!$F:$F,'Audit outcomes'!$D122,'Audit grid'!$L:$L,"&lt;&gt;N/A"),"N/A")</f>
        <v>0</v>
      </c>
      <c r="G122" s="145">
        <f>IFERROR(COUNTIFS('Audit grid'!$K:$K,'Audit outcomes'!G$53,'Audit grid'!$E:$E,'Audit outcomes'!$C122,'Audit grid'!$F:$F,'Audit outcomes'!$D122,'Audit grid'!$L:$L,"&lt;&gt;N/A"),"N/A")</f>
        <v>1</v>
      </c>
      <c r="H122" s="142">
        <f>IFERROR(COUNTIFS('Audit grid'!$K:$K,'Audit outcomes'!H$53,'Audit grid'!$E:$E,'Audit outcomes'!$C122,'Audit grid'!$F:$F,'Audit outcomes'!$D122,'Audit grid'!$L:$L,$H$52),"N/A")</f>
        <v>0</v>
      </c>
      <c r="I122" s="142">
        <f>IFERROR(COUNTIFS('Audit grid'!$K:$K,'Audit outcomes'!I$53,'Audit grid'!$E:$E,'Audit outcomes'!$C122,'Audit grid'!$F:$F,'Audit outcomes'!$D122,'Audit grid'!$L:$L,$H$52),"N/A")</f>
        <v>0</v>
      </c>
      <c r="J122" s="142">
        <f>IFERROR(COUNTIFS('Audit grid'!$K:$K,'Audit outcomes'!J$53,'Audit grid'!$E:$E,'Audit outcomes'!$C122,'Audit grid'!$F:$F,'Audit outcomes'!$D122,'Audit grid'!$L:$L,$H$52),"N/A")</f>
        <v>0</v>
      </c>
      <c r="K122" s="144">
        <f>IFERROR(COUNTIFS('Audit grid'!$K:$K,'Audit outcomes'!K$53,'Audit grid'!$E:$E,'Audit outcomes'!$C122,'Audit grid'!$F:$F,'Audit outcomes'!$D122,'Audit grid'!$L:$L,$K$52),"N/A")</f>
        <v>0</v>
      </c>
      <c r="L122" s="142">
        <f>IFERROR(COUNTIFS('Audit grid'!$K:$K,'Audit outcomes'!L$53,'Audit grid'!$E:$E,'Audit outcomes'!$C122,'Audit grid'!$F:$F,'Audit outcomes'!$D122,'Audit grid'!$L:$L,$K$52),"N/A")</f>
        <v>0</v>
      </c>
      <c r="M122" s="145">
        <f>IFERROR(COUNTIFS('Audit grid'!$K:$K,'Audit outcomes'!M$53,'Audit grid'!$E:$E,'Audit outcomes'!$C122,'Audit grid'!$F:$F,'Audit outcomes'!$D122,'Audit grid'!$L:$L,$K$52),"N/A")</f>
        <v>0</v>
      </c>
      <c r="N122" s="142">
        <f>IFERROR(COUNTIFS('Audit grid'!$K:$K,'Audit outcomes'!N$53,'Audit grid'!$E:$E,'Audit outcomes'!$C122,'Audit grid'!$F:$F,'Audit outcomes'!$D122,'Audit grid'!$L:$L,$N$52),"N/A")</f>
        <v>0</v>
      </c>
      <c r="O122" s="142">
        <f>IFERROR(COUNTIFS('Audit grid'!$K:$K,'Audit outcomes'!O$53,'Audit grid'!$E:$E,'Audit outcomes'!$C122,'Audit grid'!$F:$F,'Audit outcomes'!$D122,'Audit grid'!$L:$L,$N$52),"N/A")</f>
        <v>0</v>
      </c>
      <c r="P122" s="143">
        <f>IFERROR(COUNTIFS('Audit grid'!$K:$K,'Audit outcomes'!P$53,'Audit grid'!$E:$E,'Audit outcomes'!$C122,'Audit grid'!$F:$F,'Audit outcomes'!$D122,'Audit grid'!$L:$L,$N$52),"N/A")</f>
        <v>0</v>
      </c>
      <c r="Q122" s="127"/>
    </row>
    <row r="123" spans="2:17" ht="33.950000000000003">
      <c r="B123" s="125"/>
      <c r="C123" s="152" t="s">
        <v>1058</v>
      </c>
      <c r="D123" s="138" t="s">
        <v>1149</v>
      </c>
      <c r="E123" s="144">
        <f>IFERROR(COUNTIFS('Audit grid'!$K:$K,'Audit outcomes'!E$53,'Audit grid'!$E:$E,'Audit outcomes'!$C123,'Audit grid'!$F:$F,'Audit outcomes'!$D123,'Audit grid'!$L:$L,"&lt;&gt;N/A"),"N/A")</f>
        <v>0</v>
      </c>
      <c r="F123" s="142">
        <f>IFERROR(COUNTIFS('Audit grid'!$K:$K,'Audit outcomes'!F$53,'Audit grid'!$E:$E,'Audit outcomes'!$C123,'Audit grid'!$F:$F,'Audit outcomes'!$D123,'Audit grid'!$L:$L,"&lt;&gt;N/A"),"N/A")</f>
        <v>0</v>
      </c>
      <c r="G123" s="145">
        <f>IFERROR(COUNTIFS('Audit grid'!$K:$K,'Audit outcomes'!G$53,'Audit grid'!$E:$E,'Audit outcomes'!$C123,'Audit grid'!$F:$F,'Audit outcomes'!$D123,'Audit grid'!$L:$L,"&lt;&gt;N/A"),"N/A")</f>
        <v>1</v>
      </c>
      <c r="H123" s="142">
        <f>IFERROR(COUNTIFS('Audit grid'!$K:$K,'Audit outcomes'!H$53,'Audit grid'!$E:$E,'Audit outcomes'!$C123,'Audit grid'!$F:$F,'Audit outcomes'!$D123,'Audit grid'!$L:$L,$H$52),"N/A")</f>
        <v>0</v>
      </c>
      <c r="I123" s="142">
        <f>IFERROR(COUNTIFS('Audit grid'!$K:$K,'Audit outcomes'!I$53,'Audit grid'!$E:$E,'Audit outcomes'!$C123,'Audit grid'!$F:$F,'Audit outcomes'!$D123,'Audit grid'!$L:$L,$H$52),"N/A")</f>
        <v>0</v>
      </c>
      <c r="J123" s="142">
        <f>IFERROR(COUNTIFS('Audit grid'!$K:$K,'Audit outcomes'!J$53,'Audit grid'!$E:$E,'Audit outcomes'!$C123,'Audit grid'!$F:$F,'Audit outcomes'!$D123,'Audit grid'!$L:$L,$H$52),"N/A")</f>
        <v>0</v>
      </c>
      <c r="K123" s="144">
        <f>IFERROR(COUNTIFS('Audit grid'!$K:$K,'Audit outcomes'!K$53,'Audit grid'!$E:$E,'Audit outcomes'!$C123,'Audit grid'!$F:$F,'Audit outcomes'!$D123,'Audit grid'!$L:$L,$K$52),"N/A")</f>
        <v>0</v>
      </c>
      <c r="L123" s="142">
        <f>IFERROR(COUNTIFS('Audit grid'!$K:$K,'Audit outcomes'!L$53,'Audit grid'!$E:$E,'Audit outcomes'!$C123,'Audit grid'!$F:$F,'Audit outcomes'!$D123,'Audit grid'!$L:$L,$K$52),"N/A")</f>
        <v>0</v>
      </c>
      <c r="M123" s="145">
        <f>IFERROR(COUNTIFS('Audit grid'!$K:$K,'Audit outcomes'!M$53,'Audit grid'!$E:$E,'Audit outcomes'!$C123,'Audit grid'!$F:$F,'Audit outcomes'!$D123,'Audit grid'!$L:$L,$K$52),"N/A")</f>
        <v>0</v>
      </c>
      <c r="N123" s="142">
        <f>IFERROR(COUNTIFS('Audit grid'!$K:$K,'Audit outcomes'!N$53,'Audit grid'!$E:$E,'Audit outcomes'!$C123,'Audit grid'!$F:$F,'Audit outcomes'!$D123,'Audit grid'!$L:$L,$N$52),"N/A")</f>
        <v>0</v>
      </c>
      <c r="O123" s="142">
        <f>IFERROR(COUNTIFS('Audit grid'!$K:$K,'Audit outcomes'!O$53,'Audit grid'!$E:$E,'Audit outcomes'!$C123,'Audit grid'!$F:$F,'Audit outcomes'!$D123,'Audit grid'!$L:$L,$N$52),"N/A")</f>
        <v>0</v>
      </c>
      <c r="P123" s="143">
        <f>IFERROR(COUNTIFS('Audit grid'!$K:$K,'Audit outcomes'!P$53,'Audit grid'!$E:$E,'Audit outcomes'!$C123,'Audit grid'!$F:$F,'Audit outcomes'!$D123,'Audit grid'!$L:$L,$N$52),"N/A")</f>
        <v>0</v>
      </c>
      <c r="Q123" s="127"/>
    </row>
    <row r="124" spans="2:17" ht="33.950000000000003">
      <c r="B124" s="125"/>
      <c r="C124" s="152" t="s">
        <v>1153</v>
      </c>
      <c r="D124" s="138" t="s">
        <v>1154</v>
      </c>
      <c r="E124" s="144">
        <f>IFERROR(COUNTIFS('Audit grid'!$K:$K,'Audit outcomes'!E$53,'Audit grid'!$E:$E,'Audit outcomes'!$C124,'Audit grid'!$F:$F,'Audit outcomes'!$D124,'Audit grid'!$L:$L,"&lt;&gt;N/A"),"N/A")</f>
        <v>0</v>
      </c>
      <c r="F124" s="142">
        <f>IFERROR(COUNTIFS('Audit grid'!$K:$K,'Audit outcomes'!F$53,'Audit grid'!$E:$E,'Audit outcomes'!$C124,'Audit grid'!$F:$F,'Audit outcomes'!$D124,'Audit grid'!$L:$L,"&lt;&gt;N/A"),"N/A")</f>
        <v>0</v>
      </c>
      <c r="G124" s="145">
        <f>IFERROR(COUNTIFS('Audit grid'!$K:$K,'Audit outcomes'!G$53,'Audit grid'!$E:$E,'Audit outcomes'!$C124,'Audit grid'!$F:$F,'Audit outcomes'!$D124,'Audit grid'!$L:$L,"&lt;&gt;N/A"),"N/A")</f>
        <v>17</v>
      </c>
      <c r="H124" s="142">
        <f>IFERROR(COUNTIFS('Audit grid'!$K:$K,'Audit outcomes'!H$53,'Audit grid'!$E:$E,'Audit outcomes'!$C124,'Audit grid'!$F:$F,'Audit outcomes'!$D124,'Audit grid'!$L:$L,$H$52),"N/A")</f>
        <v>0</v>
      </c>
      <c r="I124" s="142">
        <f>IFERROR(COUNTIFS('Audit grid'!$K:$K,'Audit outcomes'!I$53,'Audit grid'!$E:$E,'Audit outcomes'!$C124,'Audit grid'!$F:$F,'Audit outcomes'!$D124,'Audit grid'!$L:$L,$H$52),"N/A")</f>
        <v>0</v>
      </c>
      <c r="J124" s="142">
        <f>IFERROR(COUNTIFS('Audit grid'!$K:$K,'Audit outcomes'!J$53,'Audit grid'!$E:$E,'Audit outcomes'!$C124,'Audit grid'!$F:$F,'Audit outcomes'!$D124,'Audit grid'!$L:$L,$H$52),"N/A")</f>
        <v>0</v>
      </c>
      <c r="K124" s="144">
        <f>IFERROR(COUNTIFS('Audit grid'!$K:$K,'Audit outcomes'!K$53,'Audit grid'!$E:$E,'Audit outcomes'!$C124,'Audit grid'!$F:$F,'Audit outcomes'!$D124,'Audit grid'!$L:$L,$K$52),"N/A")</f>
        <v>0</v>
      </c>
      <c r="L124" s="142">
        <f>IFERROR(COUNTIFS('Audit grid'!$K:$K,'Audit outcomes'!L$53,'Audit grid'!$E:$E,'Audit outcomes'!$C124,'Audit grid'!$F:$F,'Audit outcomes'!$D124,'Audit grid'!$L:$L,$K$52),"N/A")</f>
        <v>0</v>
      </c>
      <c r="M124" s="145">
        <f>IFERROR(COUNTIFS('Audit grid'!$K:$K,'Audit outcomes'!M$53,'Audit grid'!$E:$E,'Audit outcomes'!$C124,'Audit grid'!$F:$F,'Audit outcomes'!$D124,'Audit grid'!$L:$L,$K$52),"N/A")</f>
        <v>0</v>
      </c>
      <c r="N124" s="142">
        <f>IFERROR(COUNTIFS('Audit grid'!$K:$K,'Audit outcomes'!N$53,'Audit grid'!$E:$E,'Audit outcomes'!$C124,'Audit grid'!$F:$F,'Audit outcomes'!$D124,'Audit grid'!$L:$L,$N$52),"N/A")</f>
        <v>0</v>
      </c>
      <c r="O124" s="142">
        <f>IFERROR(COUNTIFS('Audit grid'!$K:$K,'Audit outcomes'!O$53,'Audit grid'!$E:$E,'Audit outcomes'!$C124,'Audit grid'!$F:$F,'Audit outcomes'!$D124,'Audit grid'!$L:$L,$N$52),"N/A")</f>
        <v>0</v>
      </c>
      <c r="P124" s="143">
        <f>IFERROR(COUNTIFS('Audit grid'!$K:$K,'Audit outcomes'!P$53,'Audit grid'!$E:$E,'Audit outcomes'!$C124,'Audit grid'!$F:$F,'Audit outcomes'!$D124,'Audit grid'!$L:$L,$N$52),"N/A")</f>
        <v>0</v>
      </c>
      <c r="Q124" s="127"/>
    </row>
    <row r="125" spans="2:17" ht="17.100000000000001">
      <c r="B125" s="125"/>
      <c r="C125" s="152" t="s">
        <v>1153</v>
      </c>
      <c r="D125" s="138" t="s">
        <v>1206</v>
      </c>
      <c r="E125" s="144">
        <f>IFERROR(COUNTIFS('Audit grid'!$K:$K,'Audit outcomes'!E$53,'Audit grid'!$E:$E,'Audit outcomes'!$C125,'Audit grid'!$F:$F,'Audit outcomes'!$D125,'Audit grid'!$L:$L,"&lt;&gt;N/A"),"N/A")</f>
        <v>0</v>
      </c>
      <c r="F125" s="142">
        <f>IFERROR(COUNTIFS('Audit grid'!$K:$K,'Audit outcomes'!F$53,'Audit grid'!$E:$E,'Audit outcomes'!$C125,'Audit grid'!$F:$F,'Audit outcomes'!$D125,'Audit grid'!$L:$L,"&lt;&gt;N/A"),"N/A")</f>
        <v>0</v>
      </c>
      <c r="G125" s="145">
        <f>IFERROR(COUNTIFS('Audit grid'!$K:$K,'Audit outcomes'!G$53,'Audit grid'!$E:$E,'Audit outcomes'!$C125,'Audit grid'!$F:$F,'Audit outcomes'!$D125,'Audit grid'!$L:$L,"&lt;&gt;N/A"),"N/A")</f>
        <v>4</v>
      </c>
      <c r="H125" s="142">
        <f>IFERROR(COUNTIFS('Audit grid'!$K:$K,'Audit outcomes'!H$53,'Audit grid'!$E:$E,'Audit outcomes'!$C125,'Audit grid'!$F:$F,'Audit outcomes'!$D125,'Audit grid'!$L:$L,$H$52),"N/A")</f>
        <v>0</v>
      </c>
      <c r="I125" s="142">
        <f>IFERROR(COUNTIFS('Audit grid'!$K:$K,'Audit outcomes'!I$53,'Audit grid'!$E:$E,'Audit outcomes'!$C125,'Audit grid'!$F:$F,'Audit outcomes'!$D125,'Audit grid'!$L:$L,$H$52),"N/A")</f>
        <v>0</v>
      </c>
      <c r="J125" s="142">
        <f>IFERROR(COUNTIFS('Audit grid'!$K:$K,'Audit outcomes'!J$53,'Audit grid'!$E:$E,'Audit outcomes'!$C125,'Audit grid'!$F:$F,'Audit outcomes'!$D125,'Audit grid'!$L:$L,$H$52),"N/A")</f>
        <v>0</v>
      </c>
      <c r="K125" s="144">
        <f>IFERROR(COUNTIFS('Audit grid'!$K:$K,'Audit outcomes'!K$53,'Audit grid'!$E:$E,'Audit outcomes'!$C125,'Audit grid'!$F:$F,'Audit outcomes'!$D125,'Audit grid'!$L:$L,$K$52),"N/A")</f>
        <v>0</v>
      </c>
      <c r="L125" s="142">
        <f>IFERROR(COUNTIFS('Audit grid'!$K:$K,'Audit outcomes'!L$53,'Audit grid'!$E:$E,'Audit outcomes'!$C125,'Audit grid'!$F:$F,'Audit outcomes'!$D125,'Audit grid'!$L:$L,$K$52),"N/A")</f>
        <v>0</v>
      </c>
      <c r="M125" s="145">
        <f>IFERROR(COUNTIFS('Audit grid'!$K:$K,'Audit outcomes'!M$53,'Audit grid'!$E:$E,'Audit outcomes'!$C125,'Audit grid'!$F:$F,'Audit outcomes'!$D125,'Audit grid'!$L:$L,$K$52),"N/A")</f>
        <v>0</v>
      </c>
      <c r="N125" s="142">
        <f>IFERROR(COUNTIFS('Audit grid'!$K:$K,'Audit outcomes'!N$53,'Audit grid'!$E:$E,'Audit outcomes'!$C125,'Audit grid'!$F:$F,'Audit outcomes'!$D125,'Audit grid'!$L:$L,$N$52),"N/A")</f>
        <v>0</v>
      </c>
      <c r="O125" s="142">
        <f>IFERROR(COUNTIFS('Audit grid'!$K:$K,'Audit outcomes'!O$53,'Audit grid'!$E:$E,'Audit outcomes'!$C125,'Audit grid'!$F:$F,'Audit outcomes'!$D125,'Audit grid'!$L:$L,$N$52),"N/A")</f>
        <v>0</v>
      </c>
      <c r="P125" s="143">
        <f>IFERROR(COUNTIFS('Audit grid'!$K:$K,'Audit outcomes'!P$53,'Audit grid'!$E:$E,'Audit outcomes'!$C125,'Audit grid'!$F:$F,'Audit outcomes'!$D125,'Audit grid'!$L:$L,$N$52),"N/A")</f>
        <v>0</v>
      </c>
      <c r="Q125" s="127"/>
    </row>
    <row r="126" spans="2:17" ht="33.950000000000003">
      <c r="B126" s="125"/>
      <c r="C126" s="152" t="s">
        <v>1153</v>
      </c>
      <c r="D126" s="138" t="s">
        <v>1219</v>
      </c>
      <c r="E126" s="144">
        <f>IFERROR(COUNTIFS('Audit grid'!$K:$K,'Audit outcomes'!E$53,'Audit grid'!$E:$E,'Audit outcomes'!$C126,'Audit grid'!$F:$F,'Audit outcomes'!$D126,'Audit grid'!$L:$L,"&lt;&gt;N/A"),"N/A")</f>
        <v>0</v>
      </c>
      <c r="F126" s="142">
        <f>IFERROR(COUNTIFS('Audit grid'!$K:$K,'Audit outcomes'!F$53,'Audit grid'!$E:$E,'Audit outcomes'!$C126,'Audit grid'!$F:$F,'Audit outcomes'!$D126,'Audit grid'!$L:$L,"&lt;&gt;N/A"),"N/A")</f>
        <v>0</v>
      </c>
      <c r="G126" s="145">
        <f>IFERROR(COUNTIFS('Audit grid'!$K:$K,'Audit outcomes'!G$53,'Audit grid'!$E:$E,'Audit outcomes'!$C126,'Audit grid'!$F:$F,'Audit outcomes'!$D126,'Audit grid'!$L:$L,"&lt;&gt;N/A"),"N/A")</f>
        <v>29</v>
      </c>
      <c r="H126" s="142">
        <f>IFERROR(COUNTIFS('Audit grid'!$K:$K,'Audit outcomes'!H$53,'Audit grid'!$E:$E,'Audit outcomes'!$C126,'Audit grid'!$F:$F,'Audit outcomes'!$D126,'Audit grid'!$L:$L,$H$52),"N/A")</f>
        <v>0</v>
      </c>
      <c r="I126" s="142">
        <f>IFERROR(COUNTIFS('Audit grid'!$K:$K,'Audit outcomes'!I$53,'Audit grid'!$E:$E,'Audit outcomes'!$C126,'Audit grid'!$F:$F,'Audit outcomes'!$D126,'Audit grid'!$L:$L,$H$52),"N/A")</f>
        <v>0</v>
      </c>
      <c r="J126" s="142">
        <f>IFERROR(COUNTIFS('Audit grid'!$K:$K,'Audit outcomes'!J$53,'Audit grid'!$E:$E,'Audit outcomes'!$C126,'Audit grid'!$F:$F,'Audit outcomes'!$D126,'Audit grid'!$L:$L,$H$52),"N/A")</f>
        <v>0</v>
      </c>
      <c r="K126" s="144">
        <f>IFERROR(COUNTIFS('Audit grid'!$K:$K,'Audit outcomes'!K$53,'Audit grid'!$E:$E,'Audit outcomes'!$C126,'Audit grid'!$F:$F,'Audit outcomes'!$D126,'Audit grid'!$L:$L,$K$52),"N/A")</f>
        <v>0</v>
      </c>
      <c r="L126" s="142">
        <f>IFERROR(COUNTIFS('Audit grid'!$K:$K,'Audit outcomes'!L$53,'Audit grid'!$E:$E,'Audit outcomes'!$C126,'Audit grid'!$F:$F,'Audit outcomes'!$D126,'Audit grid'!$L:$L,$K$52),"N/A")</f>
        <v>0</v>
      </c>
      <c r="M126" s="145">
        <f>IFERROR(COUNTIFS('Audit grid'!$K:$K,'Audit outcomes'!M$53,'Audit grid'!$E:$E,'Audit outcomes'!$C126,'Audit grid'!$F:$F,'Audit outcomes'!$D126,'Audit grid'!$L:$L,$K$52),"N/A")</f>
        <v>0</v>
      </c>
      <c r="N126" s="142">
        <f>IFERROR(COUNTIFS('Audit grid'!$K:$K,'Audit outcomes'!N$53,'Audit grid'!$E:$E,'Audit outcomes'!$C126,'Audit grid'!$F:$F,'Audit outcomes'!$D126,'Audit grid'!$L:$L,$N$52),"N/A")</f>
        <v>0</v>
      </c>
      <c r="O126" s="142">
        <f>IFERROR(COUNTIFS('Audit grid'!$K:$K,'Audit outcomes'!O$53,'Audit grid'!$E:$E,'Audit outcomes'!$C126,'Audit grid'!$F:$F,'Audit outcomes'!$D126,'Audit grid'!$L:$L,$N$52),"N/A")</f>
        <v>0</v>
      </c>
      <c r="P126" s="143">
        <f>IFERROR(COUNTIFS('Audit grid'!$K:$K,'Audit outcomes'!P$53,'Audit grid'!$E:$E,'Audit outcomes'!$C126,'Audit grid'!$F:$F,'Audit outcomes'!$D126,'Audit grid'!$L:$L,$N$52),"N/A")</f>
        <v>0</v>
      </c>
      <c r="Q126" s="127"/>
    </row>
    <row r="127" spans="2:17" ht="51">
      <c r="B127" s="125"/>
      <c r="C127" s="152" t="s">
        <v>1153</v>
      </c>
      <c r="D127" s="138" t="s">
        <v>1307</v>
      </c>
      <c r="E127" s="144">
        <f>IFERROR(COUNTIFS('Audit grid'!$K:$K,'Audit outcomes'!E$53,'Audit grid'!$E:$E,'Audit outcomes'!$C127,'Audit grid'!$F:$F,'Audit outcomes'!$D127,'Audit grid'!$L:$L,"&lt;&gt;N/A"),"N/A")</f>
        <v>0</v>
      </c>
      <c r="F127" s="142">
        <f>IFERROR(COUNTIFS('Audit grid'!$K:$K,'Audit outcomes'!F$53,'Audit grid'!$E:$E,'Audit outcomes'!$C127,'Audit grid'!$F:$F,'Audit outcomes'!$D127,'Audit grid'!$L:$L,"&lt;&gt;N/A"),"N/A")</f>
        <v>0</v>
      </c>
      <c r="G127" s="145">
        <f>IFERROR(COUNTIFS('Audit grid'!$K:$K,'Audit outcomes'!G$53,'Audit grid'!$E:$E,'Audit outcomes'!$C127,'Audit grid'!$F:$F,'Audit outcomes'!$D127,'Audit grid'!$L:$L,"&lt;&gt;N/A"),"N/A")</f>
        <v>1</v>
      </c>
      <c r="H127" s="142">
        <f>IFERROR(COUNTIFS('Audit grid'!$K:$K,'Audit outcomes'!H$53,'Audit grid'!$E:$E,'Audit outcomes'!$C127,'Audit grid'!$F:$F,'Audit outcomes'!$D127,'Audit grid'!$L:$L,$H$52),"N/A")</f>
        <v>0</v>
      </c>
      <c r="I127" s="142">
        <f>IFERROR(COUNTIFS('Audit grid'!$K:$K,'Audit outcomes'!I$53,'Audit grid'!$E:$E,'Audit outcomes'!$C127,'Audit grid'!$F:$F,'Audit outcomes'!$D127,'Audit grid'!$L:$L,$H$52),"N/A")</f>
        <v>0</v>
      </c>
      <c r="J127" s="142">
        <f>IFERROR(COUNTIFS('Audit grid'!$K:$K,'Audit outcomes'!J$53,'Audit grid'!$E:$E,'Audit outcomes'!$C127,'Audit grid'!$F:$F,'Audit outcomes'!$D127,'Audit grid'!$L:$L,$H$52),"N/A")</f>
        <v>0</v>
      </c>
      <c r="K127" s="144">
        <f>IFERROR(COUNTIFS('Audit grid'!$K:$K,'Audit outcomes'!K$53,'Audit grid'!$E:$E,'Audit outcomes'!$C127,'Audit grid'!$F:$F,'Audit outcomes'!$D127,'Audit grid'!$L:$L,$K$52),"N/A")</f>
        <v>0</v>
      </c>
      <c r="L127" s="142">
        <f>IFERROR(COUNTIFS('Audit grid'!$K:$K,'Audit outcomes'!L$53,'Audit grid'!$E:$E,'Audit outcomes'!$C127,'Audit grid'!$F:$F,'Audit outcomes'!$D127,'Audit grid'!$L:$L,$K$52),"N/A")</f>
        <v>0</v>
      </c>
      <c r="M127" s="145">
        <f>IFERROR(COUNTIFS('Audit grid'!$K:$K,'Audit outcomes'!M$53,'Audit grid'!$E:$E,'Audit outcomes'!$C127,'Audit grid'!$F:$F,'Audit outcomes'!$D127,'Audit grid'!$L:$L,$K$52),"N/A")</f>
        <v>0</v>
      </c>
      <c r="N127" s="142">
        <f>IFERROR(COUNTIFS('Audit grid'!$K:$K,'Audit outcomes'!N$53,'Audit grid'!$E:$E,'Audit outcomes'!$C127,'Audit grid'!$F:$F,'Audit outcomes'!$D127,'Audit grid'!$L:$L,$N$52),"N/A")</f>
        <v>0</v>
      </c>
      <c r="O127" s="142">
        <f>IFERROR(COUNTIFS('Audit grid'!$K:$K,'Audit outcomes'!O$53,'Audit grid'!$E:$E,'Audit outcomes'!$C127,'Audit grid'!$F:$F,'Audit outcomes'!$D127,'Audit grid'!$L:$L,$N$52),"N/A")</f>
        <v>0</v>
      </c>
      <c r="P127" s="143">
        <f>IFERROR(COUNTIFS('Audit grid'!$K:$K,'Audit outcomes'!P$53,'Audit grid'!$E:$E,'Audit outcomes'!$C127,'Audit grid'!$F:$F,'Audit outcomes'!$D127,'Audit grid'!$L:$L,$N$52),"N/A")</f>
        <v>0</v>
      </c>
      <c r="Q127" s="127"/>
    </row>
    <row r="128" spans="2:17" ht="35.1" thickBot="1">
      <c r="B128" s="125"/>
      <c r="C128" s="153" t="s">
        <v>1153</v>
      </c>
      <c r="D128" s="202" t="s">
        <v>1311</v>
      </c>
      <c r="E128" s="155">
        <f>IFERROR(COUNTIFS('Audit grid'!$K:$K,'Audit outcomes'!E$53,'Audit grid'!$E:$E,'Audit outcomes'!$C128,'Audit grid'!$F:$F,'Audit outcomes'!$D128,'Audit grid'!$L:$L,"&lt;&gt;N/A"),"N/A")</f>
        <v>0</v>
      </c>
      <c r="F128" s="156">
        <f>IFERROR(COUNTIFS('Audit grid'!$K:$K,'Audit outcomes'!F$53,'Audit grid'!$E:$E,'Audit outcomes'!$C128,'Audit grid'!$F:$F,'Audit outcomes'!$D128,'Audit grid'!$L:$L,"&lt;&gt;N/A"),"N/A")</f>
        <v>0</v>
      </c>
      <c r="G128" s="157">
        <f>IFERROR(COUNTIFS('Audit grid'!$K:$K,'Audit outcomes'!G$53,'Audit grid'!$E:$E,'Audit outcomes'!$C128,'Audit grid'!$F:$F,'Audit outcomes'!$D128,'Audit grid'!$L:$L,"&lt;&gt;N/A"),"N/A")</f>
        <v>31</v>
      </c>
      <c r="H128" s="156">
        <f>IFERROR(COUNTIFS('Audit grid'!$K:$K,'Audit outcomes'!H$53,'Audit grid'!$E:$E,'Audit outcomes'!$C128,'Audit grid'!$F:$F,'Audit outcomes'!$D128,'Audit grid'!$L:$L,$H$52),"N/A")</f>
        <v>0</v>
      </c>
      <c r="I128" s="156">
        <f>IFERROR(COUNTIFS('Audit grid'!$K:$K,'Audit outcomes'!I$53,'Audit grid'!$E:$E,'Audit outcomes'!$C128,'Audit grid'!$F:$F,'Audit outcomes'!$D128,'Audit grid'!$L:$L,$H$52),"N/A")</f>
        <v>0</v>
      </c>
      <c r="J128" s="156">
        <f>IFERROR(COUNTIFS('Audit grid'!$K:$K,'Audit outcomes'!J$53,'Audit grid'!$E:$E,'Audit outcomes'!$C128,'Audit grid'!$F:$F,'Audit outcomes'!$D128,'Audit grid'!$L:$L,$H$52),"N/A")</f>
        <v>0</v>
      </c>
      <c r="K128" s="155">
        <f>IFERROR(COUNTIFS('Audit grid'!$K:$K,'Audit outcomes'!K$53,'Audit grid'!$E:$E,'Audit outcomes'!$C128,'Audit grid'!$F:$F,'Audit outcomes'!$D128,'Audit grid'!$L:$L,$K$52),"N/A")</f>
        <v>0</v>
      </c>
      <c r="L128" s="156">
        <f>IFERROR(COUNTIFS('Audit grid'!$K:$K,'Audit outcomes'!L$53,'Audit grid'!$E:$E,'Audit outcomes'!$C128,'Audit grid'!$F:$F,'Audit outcomes'!$D128,'Audit grid'!$L:$L,$K$52),"N/A")</f>
        <v>0</v>
      </c>
      <c r="M128" s="157">
        <f>IFERROR(COUNTIFS('Audit grid'!$K:$K,'Audit outcomes'!M$53,'Audit grid'!$E:$E,'Audit outcomes'!$C128,'Audit grid'!$F:$F,'Audit outcomes'!$D128,'Audit grid'!$L:$L,$K$52),"N/A")</f>
        <v>0</v>
      </c>
      <c r="N128" s="156">
        <f>IFERROR(COUNTIFS('Audit grid'!$K:$K,'Audit outcomes'!N$53,'Audit grid'!$E:$E,'Audit outcomes'!$C128,'Audit grid'!$F:$F,'Audit outcomes'!$D128,'Audit grid'!$L:$L,$N$52),"N/A")</f>
        <v>0</v>
      </c>
      <c r="O128" s="156">
        <f>IFERROR(COUNTIFS('Audit grid'!$K:$K,'Audit outcomes'!O$53,'Audit grid'!$E:$E,'Audit outcomes'!$C128,'Audit grid'!$F:$F,'Audit outcomes'!$D128,'Audit grid'!$L:$L,$N$52),"N/A")</f>
        <v>0</v>
      </c>
      <c r="P128" s="158">
        <f>IFERROR(COUNTIFS('Audit grid'!$K:$K,'Audit outcomes'!P$53,'Audit grid'!$E:$E,'Audit outcomes'!$C128,'Audit grid'!$F:$F,'Audit outcomes'!$D128,'Audit grid'!$L:$L,$N$52),"N/A")</f>
        <v>0</v>
      </c>
      <c r="Q128" s="127"/>
    </row>
    <row r="129" spans="3:4">
      <c r="C129" s="134"/>
      <c r="D129" s="134"/>
    </row>
    <row r="130" spans="3:4">
      <c r="C130" s="134"/>
      <c r="D130" s="134"/>
    </row>
    <row r="131" spans="3:4">
      <c r="C131" s="134"/>
      <c r="D131" s="134"/>
    </row>
    <row r="132" spans="3:4">
      <c r="C132" s="134"/>
      <c r="D132" s="134"/>
    </row>
    <row r="133" spans="3:4">
      <c r="C133" s="134"/>
      <c r="D133" s="134"/>
    </row>
    <row r="134" spans="3:4">
      <c r="C134" s="134"/>
      <c r="D134" s="134"/>
    </row>
    <row r="135" spans="3:4">
      <c r="C135" s="134"/>
      <c r="D135" s="134"/>
    </row>
    <row r="136" spans="3:4">
      <c r="C136" s="134"/>
      <c r="D136" s="134"/>
    </row>
    <row r="137" spans="3:4">
      <c r="C137" s="134"/>
      <c r="D137" s="134"/>
    </row>
    <row r="138" spans="3:4">
      <c r="C138" s="134"/>
      <c r="D138" s="134"/>
    </row>
    <row r="139" spans="3:4">
      <c r="C139" s="134"/>
      <c r="D139" s="134"/>
    </row>
    <row r="140" spans="3:4">
      <c r="C140" s="134"/>
      <c r="D140" s="134"/>
    </row>
    <row r="141" spans="3:4">
      <c r="C141" s="134"/>
      <c r="D141" s="134"/>
    </row>
    <row r="142" spans="3:4">
      <c r="C142" s="134"/>
      <c r="D142" s="134"/>
    </row>
    <row r="143" spans="3:4">
      <c r="C143" s="134"/>
      <c r="D143" s="134"/>
    </row>
    <row r="144" spans="3:4">
      <c r="C144" s="134"/>
      <c r="D144" s="134"/>
    </row>
    <row r="145" spans="3:4">
      <c r="C145" s="134"/>
      <c r="D145" s="134"/>
    </row>
    <row r="146" spans="3:4">
      <c r="C146" s="134"/>
      <c r="D146" s="134"/>
    </row>
    <row r="147" spans="3:4">
      <c r="C147" s="134"/>
      <c r="D147" s="134"/>
    </row>
    <row r="148" spans="3:4">
      <c r="C148" s="134"/>
      <c r="D148" s="134"/>
    </row>
    <row r="149" spans="3:4">
      <c r="C149" s="134"/>
      <c r="D149" s="134"/>
    </row>
    <row r="150" spans="3:4">
      <c r="C150" s="134"/>
      <c r="D150" s="134"/>
    </row>
    <row r="151" spans="3:4">
      <c r="C151" s="134"/>
      <c r="D151" s="134"/>
    </row>
    <row r="152" spans="3:4">
      <c r="C152" s="134"/>
      <c r="D152" s="134"/>
    </row>
    <row r="153" spans="3:4">
      <c r="C153" s="134"/>
      <c r="D153" s="134"/>
    </row>
    <row r="154" spans="3:4">
      <c r="C154" s="134"/>
      <c r="D154" s="134"/>
    </row>
    <row r="155" spans="3:4">
      <c r="C155" s="134"/>
      <c r="D155" s="134"/>
    </row>
    <row r="156" spans="3:4">
      <c r="C156" s="134"/>
      <c r="D156" s="134"/>
    </row>
    <row r="157" spans="3:4">
      <c r="C157" s="134"/>
      <c r="D157" s="134"/>
    </row>
    <row r="158" spans="3:4">
      <c r="C158" s="134"/>
      <c r="D158" s="134"/>
    </row>
    <row r="159" spans="3:4">
      <c r="C159" s="134"/>
      <c r="D159" s="134"/>
    </row>
    <row r="160" spans="3:4">
      <c r="C160" s="134"/>
      <c r="D160" s="134"/>
    </row>
    <row r="161" spans="3:4">
      <c r="C161" s="134"/>
      <c r="D161" s="134"/>
    </row>
    <row r="162" spans="3:4">
      <c r="C162" s="134"/>
      <c r="D162" s="134"/>
    </row>
    <row r="163" spans="3:4">
      <c r="C163" s="134"/>
      <c r="D163" s="134"/>
    </row>
    <row r="164" spans="3:4">
      <c r="C164" s="134"/>
      <c r="D164" s="134"/>
    </row>
    <row r="165" spans="3:4">
      <c r="C165" s="134"/>
      <c r="D165" s="134"/>
    </row>
    <row r="166" spans="3:4">
      <c r="C166" s="134"/>
      <c r="D166" s="134"/>
    </row>
    <row r="167" spans="3:4">
      <c r="C167" s="134"/>
      <c r="D167" s="134"/>
    </row>
    <row r="168" spans="3:4">
      <c r="C168" s="134"/>
      <c r="D168" s="134"/>
    </row>
    <row r="169" spans="3:4">
      <c r="C169" s="134"/>
      <c r="D169" s="134"/>
    </row>
    <row r="170" spans="3:4">
      <c r="C170" s="134"/>
      <c r="D170" s="134"/>
    </row>
    <row r="171" spans="3:4">
      <c r="C171" s="134"/>
      <c r="D171" s="134"/>
    </row>
    <row r="172" spans="3:4">
      <c r="C172" s="134"/>
      <c r="D172" s="134"/>
    </row>
    <row r="173" spans="3:4">
      <c r="C173" s="134"/>
      <c r="D173" s="134"/>
    </row>
    <row r="174" spans="3:4">
      <c r="C174" s="134"/>
      <c r="D174" s="134"/>
    </row>
    <row r="175" spans="3:4">
      <c r="C175" s="134"/>
      <c r="D175" s="134"/>
    </row>
    <row r="176" spans="3:4">
      <c r="C176" s="134"/>
      <c r="D176" s="134"/>
    </row>
    <row r="177" spans="3:4">
      <c r="C177" s="134"/>
      <c r="D177" s="134"/>
    </row>
    <row r="178" spans="3:4">
      <c r="C178" s="134"/>
      <c r="D178" s="134"/>
    </row>
    <row r="179" spans="3:4">
      <c r="C179" s="134"/>
      <c r="D179" s="134"/>
    </row>
    <row r="180" spans="3:4">
      <c r="C180" s="134"/>
      <c r="D180" s="134"/>
    </row>
    <row r="181" spans="3:4">
      <c r="C181" s="134"/>
      <c r="D181" s="134"/>
    </row>
    <row r="182" spans="3:4">
      <c r="C182" s="134"/>
      <c r="D182" s="134"/>
    </row>
    <row r="183" spans="3:4">
      <c r="C183" s="134"/>
      <c r="D183" s="134"/>
    </row>
    <row r="184" spans="3:4">
      <c r="C184" s="134"/>
      <c r="D184" s="134"/>
    </row>
    <row r="185" spans="3:4">
      <c r="C185" s="134"/>
      <c r="D185" s="134"/>
    </row>
    <row r="186" spans="3:4">
      <c r="C186" s="134"/>
      <c r="D186" s="134"/>
    </row>
    <row r="187" spans="3:4">
      <c r="C187" s="134"/>
      <c r="D187" s="134"/>
    </row>
    <row r="188" spans="3:4">
      <c r="C188" s="134"/>
      <c r="D188" s="134"/>
    </row>
    <row r="189" spans="3:4">
      <c r="C189" s="134"/>
      <c r="D189" s="134"/>
    </row>
    <row r="190" spans="3:4">
      <c r="C190" s="134"/>
      <c r="D190" s="134"/>
    </row>
    <row r="191" spans="3:4">
      <c r="C191" s="134"/>
      <c r="D191" s="134"/>
    </row>
    <row r="192" spans="3:4">
      <c r="C192" s="134"/>
      <c r="D192" s="134"/>
    </row>
    <row r="193" spans="3:4">
      <c r="C193" s="134"/>
      <c r="D193" s="134"/>
    </row>
    <row r="194" spans="3:4">
      <c r="C194" s="134"/>
      <c r="D194" s="134"/>
    </row>
    <row r="195" spans="3:4">
      <c r="C195" s="134"/>
      <c r="D195" s="134"/>
    </row>
    <row r="196" spans="3:4">
      <c r="C196" s="134"/>
      <c r="D196" s="134"/>
    </row>
    <row r="197" spans="3:4">
      <c r="C197" s="134"/>
      <c r="D197" s="134"/>
    </row>
    <row r="198" spans="3:4">
      <c r="C198" s="134"/>
      <c r="D198" s="134"/>
    </row>
    <row r="199" spans="3:4">
      <c r="C199" s="134"/>
      <c r="D199" s="134"/>
    </row>
    <row r="200" spans="3:4">
      <c r="C200" s="134"/>
      <c r="D200" s="134"/>
    </row>
    <row r="201" spans="3:4">
      <c r="C201" s="134"/>
      <c r="D201" s="134"/>
    </row>
    <row r="202" spans="3:4">
      <c r="C202" s="134"/>
      <c r="D202" s="134"/>
    </row>
    <row r="203" spans="3:4">
      <c r="C203" s="134"/>
      <c r="D203" s="134"/>
    </row>
    <row r="204" spans="3:4">
      <c r="C204" s="134"/>
      <c r="D204" s="134"/>
    </row>
    <row r="205" spans="3:4">
      <c r="C205" s="134"/>
      <c r="D205" s="134"/>
    </row>
    <row r="206" spans="3:4">
      <c r="C206" s="134"/>
      <c r="D206" s="134"/>
    </row>
    <row r="207" spans="3:4">
      <c r="C207" s="134"/>
      <c r="D207" s="134"/>
    </row>
    <row r="208" spans="3:4">
      <c r="C208" s="134"/>
      <c r="D208" s="134"/>
    </row>
    <row r="209" spans="3:4">
      <c r="C209" s="134"/>
      <c r="D209" s="134"/>
    </row>
    <row r="210" spans="3:4">
      <c r="C210" s="134"/>
      <c r="D210" s="134"/>
    </row>
    <row r="211" spans="3:4">
      <c r="C211" s="134"/>
      <c r="D211" s="134"/>
    </row>
    <row r="212" spans="3:4">
      <c r="C212" s="134"/>
      <c r="D212" s="134"/>
    </row>
    <row r="213" spans="3:4">
      <c r="C213" s="134"/>
      <c r="D213" s="134"/>
    </row>
    <row r="214" spans="3:4">
      <c r="C214" s="134"/>
      <c r="D214" s="134"/>
    </row>
    <row r="215" spans="3:4">
      <c r="C215" s="134"/>
      <c r="D215" s="134"/>
    </row>
    <row r="216" spans="3:4">
      <c r="C216" s="134"/>
      <c r="D216" s="134"/>
    </row>
    <row r="217" spans="3:4">
      <c r="C217" s="134"/>
      <c r="D217" s="134"/>
    </row>
    <row r="218" spans="3:4">
      <c r="C218" s="134"/>
      <c r="D218" s="134"/>
    </row>
    <row r="219" spans="3:4">
      <c r="C219" s="134"/>
      <c r="D219" s="134"/>
    </row>
    <row r="220" spans="3:4">
      <c r="C220" s="134"/>
      <c r="D220" s="134"/>
    </row>
    <row r="221" spans="3:4">
      <c r="C221" s="134"/>
      <c r="D221" s="134"/>
    </row>
    <row r="222" spans="3:4">
      <c r="C222" s="134"/>
      <c r="D222" s="134"/>
    </row>
    <row r="223" spans="3:4">
      <c r="C223" s="134"/>
      <c r="D223" s="134"/>
    </row>
    <row r="224" spans="3:4">
      <c r="C224" s="134"/>
      <c r="D224" s="134"/>
    </row>
    <row r="225" spans="3:4">
      <c r="C225" s="134"/>
      <c r="D225" s="134"/>
    </row>
    <row r="226" spans="3:4">
      <c r="C226" s="134"/>
      <c r="D226" s="134"/>
    </row>
    <row r="227" spans="3:4">
      <c r="C227" s="134"/>
      <c r="D227" s="134"/>
    </row>
    <row r="228" spans="3:4">
      <c r="C228" s="134"/>
      <c r="D228" s="134"/>
    </row>
    <row r="229" spans="3:4">
      <c r="C229" s="134"/>
      <c r="D229" s="134"/>
    </row>
    <row r="230" spans="3:4">
      <c r="C230" s="134"/>
      <c r="D230" s="134"/>
    </row>
    <row r="231" spans="3:4">
      <c r="C231" s="134"/>
      <c r="D231" s="134"/>
    </row>
    <row r="232" spans="3:4">
      <c r="C232" s="134"/>
      <c r="D232" s="134"/>
    </row>
    <row r="233" spans="3:4">
      <c r="C233" s="134"/>
      <c r="D233" s="134"/>
    </row>
    <row r="234" spans="3:4">
      <c r="C234" s="134"/>
      <c r="D234" s="134"/>
    </row>
    <row r="235" spans="3:4">
      <c r="C235" s="134"/>
      <c r="D235" s="134"/>
    </row>
    <row r="236" spans="3:4">
      <c r="C236" s="134"/>
      <c r="D236" s="134"/>
    </row>
    <row r="237" spans="3:4">
      <c r="C237" s="134"/>
      <c r="D237" s="134"/>
    </row>
    <row r="238" spans="3:4">
      <c r="C238" s="134"/>
      <c r="D238" s="134"/>
    </row>
    <row r="239" spans="3:4">
      <c r="C239" s="134"/>
      <c r="D239" s="134"/>
    </row>
    <row r="240" spans="3:4">
      <c r="C240" s="134"/>
      <c r="D240" s="134"/>
    </row>
    <row r="241" spans="3:4">
      <c r="C241" s="134"/>
      <c r="D241" s="134"/>
    </row>
    <row r="242" spans="3:4">
      <c r="C242" s="134"/>
      <c r="D242" s="134"/>
    </row>
    <row r="243" spans="3:4">
      <c r="C243" s="134"/>
      <c r="D243" s="134"/>
    </row>
    <row r="244" spans="3:4">
      <c r="C244" s="134"/>
      <c r="D244" s="134"/>
    </row>
    <row r="245" spans="3:4">
      <c r="C245" s="134"/>
      <c r="D245" s="134"/>
    </row>
    <row r="246" spans="3:4">
      <c r="C246" s="134"/>
      <c r="D246" s="134"/>
    </row>
    <row r="247" spans="3:4">
      <c r="C247" s="134"/>
      <c r="D247" s="134"/>
    </row>
    <row r="248" spans="3:4">
      <c r="C248" s="134"/>
      <c r="D248" s="134"/>
    </row>
    <row r="249" spans="3:4">
      <c r="C249" s="134"/>
      <c r="D249" s="134"/>
    </row>
    <row r="250" spans="3:4">
      <c r="C250" s="134"/>
      <c r="D250" s="134"/>
    </row>
    <row r="251" spans="3:4">
      <c r="C251" s="134"/>
      <c r="D251" s="134"/>
    </row>
    <row r="252" spans="3:4">
      <c r="C252" s="134"/>
      <c r="D252" s="134"/>
    </row>
    <row r="253" spans="3:4">
      <c r="C253" s="134"/>
      <c r="D253" s="134"/>
    </row>
    <row r="254" spans="3:4">
      <c r="C254" s="134"/>
      <c r="D254" s="134"/>
    </row>
    <row r="255" spans="3:4">
      <c r="C255" s="134"/>
      <c r="D255" s="134"/>
    </row>
    <row r="256" spans="3:4">
      <c r="C256" s="134"/>
      <c r="D256" s="134"/>
    </row>
    <row r="257" spans="3:4">
      <c r="C257" s="134"/>
      <c r="D257" s="134"/>
    </row>
    <row r="258" spans="3:4">
      <c r="C258" s="134"/>
      <c r="D258" s="134"/>
    </row>
    <row r="259" spans="3:4">
      <c r="C259" s="134"/>
      <c r="D259" s="134"/>
    </row>
    <row r="260" spans="3:4">
      <c r="C260" s="134"/>
      <c r="D260" s="134"/>
    </row>
    <row r="261" spans="3:4">
      <c r="C261" s="134"/>
      <c r="D261" s="134"/>
    </row>
    <row r="262" spans="3:4">
      <c r="C262" s="134"/>
      <c r="D262" s="134"/>
    </row>
    <row r="263" spans="3:4">
      <c r="C263" s="134"/>
      <c r="D263" s="134"/>
    </row>
    <row r="264" spans="3:4">
      <c r="C264" s="134"/>
      <c r="D264" s="134"/>
    </row>
    <row r="265" spans="3:4">
      <c r="C265" s="134"/>
      <c r="D265" s="134"/>
    </row>
    <row r="266" spans="3:4">
      <c r="C266" s="134"/>
      <c r="D266" s="134"/>
    </row>
    <row r="267" spans="3:4">
      <c r="C267" s="134"/>
      <c r="D267" s="134"/>
    </row>
    <row r="268" spans="3:4">
      <c r="C268" s="134"/>
      <c r="D268" s="134"/>
    </row>
    <row r="269" spans="3:4">
      <c r="C269" s="134"/>
      <c r="D269" s="134"/>
    </row>
    <row r="270" spans="3:4">
      <c r="C270" s="134"/>
      <c r="D270" s="134"/>
    </row>
    <row r="271" spans="3:4">
      <c r="C271" s="134"/>
      <c r="D271" s="134"/>
    </row>
    <row r="272" spans="3:4">
      <c r="C272" s="134"/>
      <c r="D272" s="134"/>
    </row>
    <row r="273" spans="3:4">
      <c r="C273" s="134"/>
      <c r="D273" s="134"/>
    </row>
    <row r="274" spans="3:4">
      <c r="C274" s="134"/>
      <c r="D274" s="134"/>
    </row>
    <row r="275" spans="3:4">
      <c r="C275" s="134"/>
      <c r="D275" s="134"/>
    </row>
    <row r="276" spans="3:4">
      <c r="C276" s="134"/>
      <c r="D276" s="134"/>
    </row>
    <row r="277" spans="3:4">
      <c r="C277" s="134"/>
      <c r="D277" s="134"/>
    </row>
    <row r="278" spans="3:4">
      <c r="C278" s="134"/>
      <c r="D278" s="134"/>
    </row>
    <row r="279" spans="3:4">
      <c r="C279" s="134"/>
      <c r="D279" s="134"/>
    </row>
    <row r="280" spans="3:4">
      <c r="C280" s="134"/>
      <c r="D280" s="134"/>
    </row>
    <row r="281" spans="3:4">
      <c r="C281" s="134"/>
      <c r="D281" s="134"/>
    </row>
    <row r="282" spans="3:4">
      <c r="C282" s="134"/>
      <c r="D282" s="134"/>
    </row>
    <row r="283" spans="3:4">
      <c r="C283" s="134"/>
      <c r="D283" s="134"/>
    </row>
    <row r="284" spans="3:4">
      <c r="C284" s="134"/>
      <c r="D284" s="134"/>
    </row>
    <row r="285" spans="3:4">
      <c r="C285" s="134"/>
      <c r="D285" s="134"/>
    </row>
    <row r="286" spans="3:4">
      <c r="C286" s="134"/>
      <c r="D286" s="134"/>
    </row>
    <row r="287" spans="3:4">
      <c r="C287" s="134"/>
      <c r="D287" s="134"/>
    </row>
    <row r="288" spans="3:4">
      <c r="C288" s="134"/>
      <c r="D288" s="134"/>
    </row>
    <row r="289" spans="3:4">
      <c r="C289" s="134"/>
      <c r="D289" s="134"/>
    </row>
    <row r="290" spans="3:4">
      <c r="C290" s="134"/>
      <c r="D290" s="134"/>
    </row>
    <row r="291" spans="3:4">
      <c r="C291" s="134"/>
      <c r="D291" s="134"/>
    </row>
    <row r="292" spans="3:4">
      <c r="C292" s="134"/>
      <c r="D292" s="134"/>
    </row>
    <row r="293" spans="3:4">
      <c r="C293" s="134"/>
      <c r="D293" s="134"/>
    </row>
    <row r="294" spans="3:4">
      <c r="C294" s="134"/>
      <c r="D294" s="134"/>
    </row>
    <row r="295" spans="3:4">
      <c r="C295" s="134"/>
      <c r="D295" s="134"/>
    </row>
    <row r="296" spans="3:4">
      <c r="C296" s="134"/>
      <c r="D296" s="134"/>
    </row>
    <row r="297" spans="3:4">
      <c r="C297" s="134"/>
      <c r="D297" s="134"/>
    </row>
    <row r="298" spans="3:4">
      <c r="C298" s="134"/>
      <c r="D298" s="134"/>
    </row>
    <row r="299" spans="3:4">
      <c r="C299" s="134"/>
      <c r="D299" s="134"/>
    </row>
    <row r="300" spans="3:4">
      <c r="C300" s="134"/>
      <c r="D300" s="134"/>
    </row>
    <row r="301" spans="3:4">
      <c r="C301" s="134"/>
      <c r="D301" s="134"/>
    </row>
    <row r="302" spans="3:4">
      <c r="C302" s="134"/>
      <c r="D302" s="134"/>
    </row>
    <row r="303" spans="3:4">
      <c r="C303" s="134"/>
      <c r="D303" s="134"/>
    </row>
    <row r="304" spans="3:4">
      <c r="C304" s="134"/>
      <c r="D304" s="134"/>
    </row>
    <row r="305" spans="3:4">
      <c r="C305" s="134"/>
      <c r="D305" s="134"/>
    </row>
    <row r="306" spans="3:4">
      <c r="C306" s="134"/>
      <c r="D306" s="134"/>
    </row>
    <row r="307" spans="3:4">
      <c r="C307" s="134"/>
      <c r="D307" s="134"/>
    </row>
    <row r="308" spans="3:4">
      <c r="C308" s="134"/>
      <c r="D308" s="134"/>
    </row>
    <row r="309" spans="3:4">
      <c r="C309" s="134"/>
      <c r="D309" s="134"/>
    </row>
  </sheetData>
  <mergeCells count="8">
    <mergeCell ref="D2:I6"/>
    <mergeCell ref="M2:P6"/>
    <mergeCell ref="C52:C53"/>
    <mergeCell ref="D52:D53"/>
    <mergeCell ref="E52:G52"/>
    <mergeCell ref="H52:J52"/>
    <mergeCell ref="K52:M52"/>
    <mergeCell ref="N52:P52"/>
  </mergeCells>
  <conditionalFormatting sqref="H54:J128">
    <cfRule type="cellIs" dxfId="77" priority="1" operator="notEqual">
      <formula>E54</formula>
    </cfRule>
    <cfRule type="cellIs" dxfId="76" priority="2" operator="equal">
      <formula>E54</formula>
    </cfRule>
  </conditionalFormatting>
  <conditionalFormatting sqref="N54:O65 P54:P66 N67:P128">
    <cfRule type="cellIs" dxfId="75" priority="13" operator="greaterThan">
      <formula>0</formula>
    </cfRule>
  </conditionalFormatting>
  <pageMargins left="0.70866141732283472" right="0.70866141732283472" top="0.74803149606299213" bottom="0.74803149606299213" header="0.31496062992125984" footer="0.31496062992125984"/>
  <pageSetup paperSize="8" scale="53" orientation="landscape" r:id="rId1"/>
  <drawing r:id="rId2"/>
  <legacyDrawing r:id="rId3"/>
  <tableParts count="5">
    <tablePart r:id="rId4"/>
    <tablePart r:id="rId5"/>
    <tablePart r:id="rId6"/>
    <tablePart r:id="rId7"/>
    <tablePart r:id="rId8"/>
  </tablePart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AB4D91-6ABC-2F4C-8381-BE4A6625A29E}">
  <dimension ref="B1:Q302"/>
  <sheetViews>
    <sheetView showGridLines="0" view="pageBreakPreview" zoomScaleNormal="100" zoomScaleSheetLayoutView="100" workbookViewId="0">
      <selection activeCell="L34" sqref="L34"/>
    </sheetView>
  </sheetViews>
  <sheetFormatPr defaultColWidth="10.875" defaultRowHeight="15.95"/>
  <cols>
    <col min="1" max="1" width="2.875" style="103" customWidth="1"/>
    <col min="2" max="2" width="1.625" style="103" customWidth="1"/>
    <col min="3" max="3" width="37.5" style="103" bestFit="1" customWidth="1"/>
    <col min="4" max="4" width="37.5" style="103" customWidth="1"/>
    <col min="5" max="16" width="10.875" style="103"/>
    <col min="17" max="17" width="1.5" style="103" customWidth="1"/>
    <col min="18" max="18" width="12.875" style="103" customWidth="1"/>
    <col min="19" max="16384" width="10.875" style="103"/>
  </cols>
  <sheetData>
    <row r="1" spans="2:17" ht="12.95" customHeight="1" thickBot="1"/>
    <row r="2" spans="2:17" ht="30.95" customHeight="1">
      <c r="B2" s="104" t="s">
        <v>0</v>
      </c>
      <c r="C2" s="105"/>
      <c r="D2" s="336" t="s">
        <v>1413</v>
      </c>
      <c r="E2" s="336"/>
      <c r="F2" s="336"/>
      <c r="G2" s="336"/>
      <c r="H2" s="336"/>
      <c r="I2" s="336"/>
      <c r="J2" s="105"/>
      <c r="K2" s="106"/>
      <c r="L2" s="107"/>
      <c r="M2" s="339"/>
      <c r="N2" s="339"/>
      <c r="O2" s="339"/>
      <c r="P2" s="339"/>
      <c r="Q2" s="108"/>
    </row>
    <row r="3" spans="2:17" ht="15.95" customHeight="1">
      <c r="B3" s="109"/>
      <c r="C3" s="110"/>
      <c r="D3" s="337"/>
      <c r="E3" s="337"/>
      <c r="F3" s="337"/>
      <c r="G3" s="337"/>
      <c r="H3" s="337"/>
      <c r="I3" s="337"/>
      <c r="J3" s="110"/>
      <c r="K3" s="111"/>
      <c r="L3" s="111"/>
      <c r="M3" s="340"/>
      <c r="N3" s="340"/>
      <c r="O3" s="340"/>
      <c r="P3" s="340"/>
      <c r="Q3" s="112"/>
    </row>
    <row r="4" spans="2:17" ht="15.95" customHeight="1">
      <c r="B4" s="109"/>
      <c r="C4" s="110"/>
      <c r="D4" s="337"/>
      <c r="E4" s="337"/>
      <c r="F4" s="337"/>
      <c r="G4" s="337"/>
      <c r="H4" s="337"/>
      <c r="I4" s="337"/>
      <c r="J4" s="110"/>
      <c r="K4" s="111"/>
      <c r="L4" s="111"/>
      <c r="M4" s="340"/>
      <c r="N4" s="340"/>
      <c r="O4" s="340"/>
      <c r="P4" s="340"/>
      <c r="Q4" s="112"/>
    </row>
    <row r="5" spans="2:17" ht="15.95" customHeight="1">
      <c r="B5" s="109"/>
      <c r="C5" s="110"/>
      <c r="D5" s="337"/>
      <c r="E5" s="337"/>
      <c r="F5" s="337"/>
      <c r="G5" s="337"/>
      <c r="H5" s="337"/>
      <c r="I5" s="337"/>
      <c r="J5" s="110"/>
      <c r="K5" s="111"/>
      <c r="L5" s="111"/>
      <c r="M5" s="340"/>
      <c r="N5" s="340"/>
      <c r="O5" s="340"/>
      <c r="P5" s="340"/>
      <c r="Q5" s="112"/>
    </row>
    <row r="6" spans="2:17" ht="17.100000000000001" customHeight="1" thickBot="1">
      <c r="B6" s="113"/>
      <c r="C6" s="114"/>
      <c r="D6" s="338"/>
      <c r="E6" s="338"/>
      <c r="F6" s="338"/>
      <c r="G6" s="338"/>
      <c r="H6" s="338"/>
      <c r="I6" s="338"/>
      <c r="J6" s="114"/>
      <c r="K6" s="115"/>
      <c r="L6" s="115"/>
      <c r="M6" s="341"/>
      <c r="N6" s="341"/>
      <c r="O6" s="341"/>
      <c r="P6" s="341"/>
      <c r="Q6" s="116"/>
    </row>
    <row r="7" spans="2:17" ht="18" customHeight="1">
      <c r="C7" s="117"/>
      <c r="D7" s="117"/>
      <c r="E7" s="117"/>
      <c r="F7" s="117"/>
      <c r="G7" s="117"/>
      <c r="H7" s="110"/>
      <c r="I7" s="117"/>
      <c r="J7" s="117"/>
      <c r="K7" s="117"/>
      <c r="L7" s="117"/>
      <c r="M7" s="117"/>
    </row>
    <row r="8" spans="2:17" ht="18">
      <c r="C8" s="118" t="s">
        <v>1414</v>
      </c>
      <c r="D8" s="119"/>
      <c r="E8" s="119"/>
      <c r="F8" s="119"/>
      <c r="G8" s="119"/>
      <c r="H8" s="119"/>
      <c r="I8" s="119"/>
    </row>
    <row r="9" spans="2:17" ht="9.9499999999999993" customHeight="1">
      <c r="B9" s="120"/>
      <c r="C9" s="121"/>
      <c r="D9" s="122"/>
      <c r="E9" s="122"/>
      <c r="F9" s="122"/>
      <c r="G9" s="122"/>
      <c r="H9" s="122"/>
      <c r="I9" s="122"/>
      <c r="J9" s="123"/>
      <c r="K9" s="123"/>
      <c r="L9" s="123"/>
      <c r="M9" s="123"/>
      <c r="N9" s="123"/>
      <c r="O9" s="123"/>
      <c r="P9" s="123"/>
      <c r="Q9" s="124"/>
    </row>
    <row r="10" spans="2:17">
      <c r="B10" s="125"/>
      <c r="C10" s="126" t="s">
        <v>1405</v>
      </c>
      <c r="D10" s="119"/>
      <c r="E10" s="119"/>
      <c r="F10" s="119"/>
      <c r="G10" s="119"/>
      <c r="H10" s="119"/>
      <c r="I10" s="119"/>
      <c r="Q10" s="127"/>
    </row>
    <row r="11" spans="2:17">
      <c r="B11" s="125"/>
      <c r="D11" s="119" t="s">
        <v>1415</v>
      </c>
      <c r="E11" s="128"/>
      <c r="F11" s="128"/>
      <c r="G11" s="128"/>
      <c r="K11" s="348" t="s">
        <v>1416</v>
      </c>
      <c r="L11" s="349"/>
      <c r="M11" s="350"/>
      <c r="Q11" s="127"/>
    </row>
    <row r="12" spans="2:17">
      <c r="B12" s="125"/>
      <c r="D12" s="129" t="s">
        <v>1407</v>
      </c>
      <c r="E12" s="130" t="s">
        <v>293</v>
      </c>
      <c r="F12" s="130" t="s">
        <v>120</v>
      </c>
      <c r="G12" s="130" t="s">
        <v>132</v>
      </c>
      <c r="K12" s="163" t="s">
        <v>293</v>
      </c>
      <c r="L12" s="119">
        <v>45</v>
      </c>
      <c r="M12" s="164" t="s">
        <v>1417</v>
      </c>
      <c r="Q12" s="127"/>
    </row>
    <row r="13" spans="2:17">
      <c r="B13" s="125"/>
      <c r="D13" s="131" t="s">
        <v>116</v>
      </c>
      <c r="E13" s="165">
        <f>SUM('Audit outcomes'!E29,'Audit outcomes'!E37)</f>
        <v>0</v>
      </c>
      <c r="F13" s="165">
        <f>SUM('Audit outcomes'!F29,'Audit outcomes'!F37)</f>
        <v>0</v>
      </c>
      <c r="G13" s="165">
        <f>SUM('Audit outcomes'!G29,'Audit outcomes'!G37)</f>
        <v>0</v>
      </c>
      <c r="K13" s="163" t="s">
        <v>120</v>
      </c>
      <c r="L13" s="119">
        <v>90</v>
      </c>
      <c r="M13" s="164" t="s">
        <v>1417</v>
      </c>
      <c r="Q13" s="127"/>
    </row>
    <row r="14" spans="2:17">
      <c r="B14" s="125"/>
      <c r="D14" s="131" t="s">
        <v>330</v>
      </c>
      <c r="E14" s="165">
        <f>SUM('Audit outcomes'!E30,'Audit outcomes'!E38)</f>
        <v>0</v>
      </c>
      <c r="F14" s="165">
        <f>SUM('Audit outcomes'!F30,'Audit outcomes'!F38)</f>
        <v>0</v>
      </c>
      <c r="G14" s="165">
        <f>SUM('Audit outcomes'!G30,'Audit outcomes'!G38)</f>
        <v>0</v>
      </c>
      <c r="K14" s="166" t="s">
        <v>132</v>
      </c>
      <c r="L14" s="167">
        <v>180</v>
      </c>
      <c r="M14" s="168" t="s">
        <v>1417</v>
      </c>
      <c r="Q14" s="127"/>
    </row>
    <row r="15" spans="2:17">
      <c r="B15" s="125"/>
      <c r="D15" s="131" t="s">
        <v>722</v>
      </c>
      <c r="E15" s="165">
        <f>SUM('Audit outcomes'!E31,'Audit outcomes'!E39)</f>
        <v>0</v>
      </c>
      <c r="F15" s="165">
        <f>SUM('Audit outcomes'!F31,'Audit outcomes'!F39)</f>
        <v>0</v>
      </c>
      <c r="G15" s="165">
        <f>SUM('Audit outcomes'!G31,'Audit outcomes'!G39)</f>
        <v>0</v>
      </c>
      <c r="Q15" s="127"/>
    </row>
    <row r="16" spans="2:17">
      <c r="B16" s="125"/>
      <c r="D16" s="131" t="s">
        <v>1058</v>
      </c>
      <c r="E16" s="165">
        <f>SUM('Audit outcomes'!E32,'Audit outcomes'!E40)</f>
        <v>0</v>
      </c>
      <c r="F16" s="165">
        <f>SUM('Audit outcomes'!F32,'Audit outcomes'!F40)</f>
        <v>0</v>
      </c>
      <c r="G16" s="165">
        <f>SUM('Audit outcomes'!G32,'Audit outcomes'!G40)</f>
        <v>0</v>
      </c>
      <c r="Q16" s="127"/>
    </row>
    <row r="17" spans="2:17">
      <c r="B17" s="125"/>
      <c r="D17" s="131" t="s">
        <v>1153</v>
      </c>
      <c r="E17" s="165">
        <f>SUM('Audit outcomes'!E33,'Audit outcomes'!E41)</f>
        <v>0</v>
      </c>
      <c r="F17" s="165">
        <f>SUM('Audit outcomes'!F33,'Audit outcomes'!F41)</f>
        <v>0</v>
      </c>
      <c r="G17" s="165">
        <f>SUM('Audit outcomes'!G33,'Audit outcomes'!G41)</f>
        <v>0</v>
      </c>
      <c r="Q17" s="127"/>
    </row>
    <row r="18" spans="2:17">
      <c r="B18" s="125"/>
      <c r="Q18" s="127"/>
    </row>
    <row r="19" spans="2:17">
      <c r="B19" s="125"/>
      <c r="D19" s="119" t="s">
        <v>1418</v>
      </c>
      <c r="E19" s="128"/>
      <c r="F19" s="128"/>
      <c r="G19" s="128"/>
      <c r="Q19" s="127"/>
    </row>
    <row r="20" spans="2:17">
      <c r="B20" s="125"/>
      <c r="D20" s="129" t="s">
        <v>1407</v>
      </c>
      <c r="E20" s="130" t="s">
        <v>293</v>
      </c>
      <c r="F20" s="130" t="s">
        <v>120</v>
      </c>
      <c r="G20" s="130" t="s">
        <v>132</v>
      </c>
      <c r="Q20" s="127"/>
    </row>
    <row r="21" spans="2:17">
      <c r="B21" s="125"/>
      <c r="D21" s="131" t="s">
        <v>116</v>
      </c>
      <c r="E21" s="133">
        <f>IFERROR(COUNTIFS('Audit grid'!$E:$E,'CAP follow up'!$D21,'Audit grid'!$K:$K,'CAP follow up'!E$20,'Audit grid'!$U:$U,$D$19),"N/A")</f>
        <v>0</v>
      </c>
      <c r="F21" s="133">
        <f>IFERROR(COUNTIFS('Audit grid'!$E:$E,'CAP follow up'!$D21,'Audit grid'!$K:$K,'CAP follow up'!F$20,'Audit grid'!$U:$U,$D$19),"N/A")</f>
        <v>0</v>
      </c>
      <c r="G21" s="133">
        <f>IFERROR(COUNTIFS('Audit grid'!$E:$E,'CAP follow up'!$D21,'Audit grid'!$K:$K,'CAP follow up'!G$20,'Audit grid'!$U:$U,$D$19),"N/A")</f>
        <v>0</v>
      </c>
      <c r="Q21" s="127"/>
    </row>
    <row r="22" spans="2:17">
      <c r="B22" s="125"/>
      <c r="D22" s="131" t="s">
        <v>330</v>
      </c>
      <c r="E22" s="133">
        <f>IFERROR(COUNTIFS('Audit grid'!$E:$E,'CAP follow up'!$D22,'Audit grid'!$K:$K,'CAP follow up'!E$20,'Audit grid'!$U:$U,$D$19),"N/A")</f>
        <v>0</v>
      </c>
      <c r="F22" s="133">
        <f>IFERROR(COUNTIFS('Audit grid'!$E:$E,'CAP follow up'!$D22,'Audit grid'!$K:$K,'CAP follow up'!F$20,'Audit grid'!$U:$U,$D$19),"N/A")</f>
        <v>0</v>
      </c>
      <c r="G22" s="133">
        <f>IFERROR(COUNTIFS('Audit grid'!$E:$E,'CAP follow up'!$D22,'Audit grid'!$K:$K,'CAP follow up'!G$20,'Audit grid'!$U:$U,$D$19),"N/A")</f>
        <v>0</v>
      </c>
      <c r="K22" s="169"/>
      <c r="Q22" s="127"/>
    </row>
    <row r="23" spans="2:17">
      <c r="B23" s="125"/>
      <c r="D23" s="131" t="s">
        <v>722</v>
      </c>
      <c r="E23" s="133">
        <f>IFERROR(COUNTIFS('Audit grid'!$E:$E,'CAP follow up'!$D23,'Audit grid'!$K:$K,'CAP follow up'!E$20,'Audit grid'!$U:$U,$D$19),"N/A")</f>
        <v>0</v>
      </c>
      <c r="F23" s="133">
        <f>IFERROR(COUNTIFS('Audit grid'!$E:$E,'CAP follow up'!$D23,'Audit grid'!$K:$K,'CAP follow up'!F$20,'Audit grid'!$U:$U,$D$19),"N/A")</f>
        <v>0</v>
      </c>
      <c r="G23" s="133">
        <f>IFERROR(COUNTIFS('Audit grid'!$E:$E,'CAP follow up'!$D23,'Audit grid'!$K:$K,'CAP follow up'!G$20,'Audit grid'!$U:$U,$D$19),"N/A")</f>
        <v>0</v>
      </c>
      <c r="Q23" s="127"/>
    </row>
    <row r="24" spans="2:17">
      <c r="B24" s="125"/>
      <c r="D24" s="131" t="s">
        <v>1058</v>
      </c>
      <c r="E24" s="133">
        <f>IFERROR(COUNTIFS('Audit grid'!$E:$E,'CAP follow up'!$D24,'Audit grid'!$K:$K,'CAP follow up'!E$20,'Audit grid'!$U:$U,$D$19),"N/A")</f>
        <v>0</v>
      </c>
      <c r="F24" s="133">
        <f>IFERROR(COUNTIFS('Audit grid'!$E:$E,'CAP follow up'!$D24,'Audit grid'!$K:$K,'CAP follow up'!F$20,'Audit grid'!$U:$U,$D$19),"N/A")</f>
        <v>0</v>
      </c>
      <c r="G24" s="133">
        <f>IFERROR(COUNTIFS('Audit grid'!$E:$E,'CAP follow up'!$D24,'Audit grid'!$K:$K,'CAP follow up'!G$20,'Audit grid'!$U:$U,$D$19),"N/A")</f>
        <v>0</v>
      </c>
      <c r="Q24" s="127"/>
    </row>
    <row r="25" spans="2:17">
      <c r="B25" s="125"/>
      <c r="D25" s="131" t="s">
        <v>1153</v>
      </c>
      <c r="E25" s="165">
        <f>IFERROR(COUNTIFS('Audit grid'!$E:$E,'CAP follow up'!$D25,'Audit grid'!$K:$K,'CAP follow up'!E$20,'Audit grid'!$U:$U,$D$19),"N/A")</f>
        <v>0</v>
      </c>
      <c r="F25" s="165">
        <f>IFERROR(COUNTIFS('Audit grid'!$E:$E,'CAP follow up'!$D25,'Audit grid'!$K:$K,'CAP follow up'!F$20,'Audit grid'!$U:$U,$D$19),"N/A")</f>
        <v>0</v>
      </c>
      <c r="G25" s="165">
        <f>IFERROR(COUNTIFS('Audit grid'!$E:$E,'CAP follow up'!$D25,'Audit grid'!$K:$K,'CAP follow up'!G$20,'Audit grid'!$U:$U,$D$19),"N/A")</f>
        <v>0</v>
      </c>
      <c r="Q25" s="127"/>
    </row>
    <row r="26" spans="2:17">
      <c r="B26" s="125"/>
      <c r="D26" s="134"/>
      <c r="Q26" s="127"/>
    </row>
    <row r="27" spans="2:17">
      <c r="B27" s="125"/>
      <c r="D27" s="119" t="s">
        <v>1419</v>
      </c>
      <c r="H27" s="170" t="s">
        <v>1420</v>
      </c>
      <c r="Q27" s="127"/>
    </row>
    <row r="28" spans="2:17">
      <c r="B28" s="125"/>
      <c r="D28" s="129" t="s">
        <v>1407</v>
      </c>
      <c r="E28" s="130" t="s">
        <v>293</v>
      </c>
      <c r="F28" s="130" t="s">
        <v>120</v>
      </c>
      <c r="G28" s="171" t="s">
        <v>132</v>
      </c>
      <c r="H28" s="130" t="s">
        <v>1421</v>
      </c>
      <c r="I28" s="130" t="s">
        <v>1422</v>
      </c>
      <c r="J28" s="130" t="s">
        <v>1423</v>
      </c>
      <c r="Q28" s="127"/>
    </row>
    <row r="29" spans="2:17">
      <c r="B29" s="125"/>
      <c r="D29" s="131" t="s">
        <v>116</v>
      </c>
      <c r="E29" s="133">
        <f>IFERROR(COUNTIFS('Audit grid'!$E:$E,'CAP follow up'!$D29,'Audit grid'!$K:$K,'CAP follow up'!E$28,'Audit grid'!$U:$U,$D$27),"N/A")</f>
        <v>0</v>
      </c>
      <c r="F29" s="133">
        <f>IFERROR(COUNTIFS('Audit grid'!$E:$E,'CAP follow up'!$D29,'Audit grid'!$K:$K,'CAP follow up'!F$28,'Audit grid'!$U:$U,$D$27),"N/A")</f>
        <v>0</v>
      </c>
      <c r="G29" s="172">
        <f>IFERROR(COUNTIFS('Audit grid'!$E:$E,'CAP follow up'!$D29,'Audit grid'!$K:$K,'CAP follow up'!G$28,'Audit grid'!$U:$U,$D$27),"N/A")</f>
        <v>0</v>
      </c>
      <c r="H29" s="133">
        <f ca="1">IFERROR(COUNTIFS('Audit grid'!$E:$E,'CAP follow up'!$D29,'Audit grid'!$K:$K,'CAP follow up'!E$28,'Audit grid'!$U:$U,$D$27,'Audit grid'!$S:$S,"&lt;"&amp;TODAY()),"N/A")</f>
        <v>0</v>
      </c>
      <c r="I29" s="133">
        <f ca="1">IFERROR(COUNTIFS('Audit grid'!$E:$E,'CAP follow up'!$D29,'Audit grid'!$K:$K,'CAP follow up'!F$28,'Audit grid'!$U:$U,$D$27,'Audit grid'!$S:$S,"&lt;"&amp;TODAY()),"N/A")</f>
        <v>0</v>
      </c>
      <c r="J29" s="133">
        <f ca="1">IFERROR(COUNTIFS('Audit grid'!$E:$E,'CAP follow up'!$D29,'Audit grid'!$K:$K,'CAP follow up'!G$28,'Audit grid'!$U:$U,$D$27,'Audit grid'!$S:$S,"&lt;"&amp;TODAY()),"N/A")</f>
        <v>0</v>
      </c>
      <c r="Q29" s="127"/>
    </row>
    <row r="30" spans="2:17">
      <c r="B30" s="125"/>
      <c r="D30" s="131" t="s">
        <v>330</v>
      </c>
      <c r="E30" s="133">
        <f>IFERROR(COUNTIFS('Audit grid'!$E:$E,'CAP follow up'!$D30,'Audit grid'!$K:$K,'CAP follow up'!E$28,'Audit grid'!$U:$U,$D$27),"N/A")</f>
        <v>0</v>
      </c>
      <c r="F30" s="133">
        <f>IFERROR(COUNTIFS('Audit grid'!$E:$E,'CAP follow up'!$D30,'Audit grid'!$K:$K,'CAP follow up'!F$28,'Audit grid'!$U:$U,$D$27),"N/A")</f>
        <v>0</v>
      </c>
      <c r="G30" s="172">
        <f>IFERROR(COUNTIFS('Audit grid'!$E:$E,'CAP follow up'!$D30,'Audit grid'!$K:$K,'CAP follow up'!G$28,'Audit grid'!$U:$U,$D$27),"N/A")</f>
        <v>0</v>
      </c>
      <c r="H30" s="133">
        <f ca="1">IFERROR(COUNTIFS('Audit grid'!$E:$E,'CAP follow up'!$D30,'Audit grid'!$K:$K,'CAP follow up'!E$28,'Audit grid'!$U:$U,$D$27,'Audit grid'!$S:$S,"&lt;"&amp;TODAY()),"N/A")</f>
        <v>0</v>
      </c>
      <c r="I30" s="133">
        <f ca="1">IFERROR(COUNTIFS('Audit grid'!$E:$E,'CAP follow up'!$D30,'Audit grid'!$K:$K,'CAP follow up'!F$28,'Audit grid'!$U:$U,$D$27,'Audit grid'!$S:$S,"&lt;"&amp;TODAY()),"N/A")</f>
        <v>0</v>
      </c>
      <c r="J30" s="133">
        <f ca="1">IFERROR(COUNTIFS('Audit grid'!$E:$E,'CAP follow up'!$D30,'Audit grid'!$K:$K,'CAP follow up'!G$28,'Audit grid'!$U:$U,$D$27,'Audit grid'!$S:$S,"&lt;"&amp;TODAY()),"N/A")</f>
        <v>0</v>
      </c>
      <c r="Q30" s="127"/>
    </row>
    <row r="31" spans="2:17">
      <c r="B31" s="125"/>
      <c r="D31" s="131" t="s">
        <v>722</v>
      </c>
      <c r="E31" s="133">
        <f>IFERROR(COUNTIFS('Audit grid'!$E:$E,'CAP follow up'!$D31,'Audit grid'!$K:$K,'CAP follow up'!E$28,'Audit grid'!$U:$U,$D$27),"N/A")</f>
        <v>0</v>
      </c>
      <c r="F31" s="133">
        <f>IFERROR(COUNTIFS('Audit grid'!$E:$E,'CAP follow up'!$D31,'Audit grid'!$K:$K,'CAP follow up'!F$28,'Audit grid'!$U:$U,$D$27),"N/A")</f>
        <v>0</v>
      </c>
      <c r="G31" s="172">
        <f>IFERROR(COUNTIFS('Audit grid'!$E:$E,'CAP follow up'!$D31,'Audit grid'!$K:$K,'CAP follow up'!G$28,'Audit grid'!$U:$U,$D$27),"N/A")</f>
        <v>0</v>
      </c>
      <c r="H31" s="133">
        <f ca="1">IFERROR(COUNTIFS('Audit grid'!$E:$E,'CAP follow up'!$D31,'Audit grid'!$K:$K,'CAP follow up'!E$28,'Audit grid'!$U:$U,$D$27,'Audit grid'!$S:$S,"&lt;"&amp;TODAY()),"N/A")</f>
        <v>0</v>
      </c>
      <c r="I31" s="133">
        <f ca="1">IFERROR(COUNTIFS('Audit grid'!$E:$E,'CAP follow up'!$D31,'Audit grid'!$K:$K,'CAP follow up'!F$28,'Audit grid'!$U:$U,$D$27,'Audit grid'!$S:$S,"&lt;"&amp;TODAY()),"N/A")</f>
        <v>0</v>
      </c>
      <c r="J31" s="133">
        <f ca="1">IFERROR(COUNTIFS('Audit grid'!$E:$E,'CAP follow up'!$D31,'Audit grid'!$K:$K,'CAP follow up'!G$28,'Audit grid'!$U:$U,$D$27,'Audit grid'!$S:$S,"&lt;"&amp;TODAY()),"N/A")</f>
        <v>0</v>
      </c>
      <c r="Q31" s="127"/>
    </row>
    <row r="32" spans="2:17">
      <c r="B32" s="125"/>
      <c r="D32" s="131" t="s">
        <v>1058</v>
      </c>
      <c r="E32" s="133">
        <f>IFERROR(COUNTIFS('Audit grid'!$E:$E,'CAP follow up'!$D32,'Audit grid'!$K:$K,'CAP follow up'!E$28,'Audit grid'!$U:$U,$D$27),"N/A")</f>
        <v>0</v>
      </c>
      <c r="F32" s="133">
        <f>IFERROR(COUNTIFS('Audit grid'!$E:$E,'CAP follow up'!$D32,'Audit grid'!$K:$K,'CAP follow up'!F$28,'Audit grid'!$U:$U,$D$27),"N/A")</f>
        <v>0</v>
      </c>
      <c r="G32" s="172">
        <f>IFERROR(COUNTIFS('Audit grid'!$E:$E,'CAP follow up'!$D32,'Audit grid'!$K:$K,'CAP follow up'!G$28,'Audit grid'!$U:$U,$D$27),"N/A")</f>
        <v>0</v>
      </c>
      <c r="H32" s="133">
        <f ca="1">IFERROR(COUNTIFS('Audit grid'!$E:$E,'CAP follow up'!$D32,'Audit grid'!$K:$K,'CAP follow up'!E$28,'Audit grid'!$U:$U,$D$27,'Audit grid'!$S:$S,"&lt;"&amp;TODAY()),"N/A")</f>
        <v>0</v>
      </c>
      <c r="I32" s="133">
        <f ca="1">IFERROR(COUNTIFS('Audit grid'!$E:$E,'CAP follow up'!$D32,'Audit grid'!$K:$K,'CAP follow up'!F$28,'Audit grid'!$U:$U,$D$27,'Audit grid'!$S:$S,"&lt;"&amp;TODAY()),"N/A")</f>
        <v>0</v>
      </c>
      <c r="J32" s="133">
        <f ca="1">IFERROR(COUNTIFS('Audit grid'!$E:$E,'CAP follow up'!$D32,'Audit grid'!$K:$K,'CAP follow up'!G$28,'Audit grid'!$U:$U,$D$27,'Audit grid'!$S:$S,"&lt;"&amp;TODAY()),"N/A")</f>
        <v>0</v>
      </c>
      <c r="Q32" s="127"/>
    </row>
    <row r="33" spans="2:17">
      <c r="B33" s="125"/>
      <c r="D33" s="131" t="s">
        <v>1153</v>
      </c>
      <c r="E33" s="165">
        <f>IFERROR(COUNTIFS('Audit grid'!$E:$E,'CAP follow up'!$D33,'Audit grid'!$K:$K,'CAP follow up'!E$28,'Audit grid'!$U:$U,$D$27),"N/A")</f>
        <v>0</v>
      </c>
      <c r="F33" s="165">
        <f>IFERROR(COUNTIFS('Audit grid'!$E:$E,'CAP follow up'!$D33,'Audit grid'!$K:$K,'CAP follow up'!F$28,'Audit grid'!$U:$U,$D$27),"N/A")</f>
        <v>0</v>
      </c>
      <c r="G33" s="201">
        <f>IFERROR(COUNTIFS('Audit grid'!$E:$E,'CAP follow up'!$D33,'Audit grid'!$K:$K,'CAP follow up'!G$28,'Audit grid'!$U:$U,$D$27),"N/A")</f>
        <v>0</v>
      </c>
      <c r="H33" s="165">
        <f ca="1">IFERROR(COUNTIFS('Audit grid'!$E:$E,'CAP follow up'!$D33,'Audit grid'!$K:$K,'CAP follow up'!E$28,'Audit grid'!$U:$U,$D$27,'Audit grid'!$S:$S,"&lt;"&amp;TODAY()),"N/A")</f>
        <v>0</v>
      </c>
      <c r="I33" s="165">
        <f ca="1">IFERROR(COUNTIFS('Audit grid'!$E:$E,'CAP follow up'!$D33,'Audit grid'!$K:$K,'CAP follow up'!F$28,'Audit grid'!$U:$U,$D$27,'Audit grid'!$S:$S,"&lt;"&amp;TODAY()),"N/A")</f>
        <v>0</v>
      </c>
      <c r="J33" s="165">
        <f ca="1">IFERROR(COUNTIFS('Audit grid'!$E:$E,'CAP follow up'!$D33,'Audit grid'!$K:$K,'CAP follow up'!G$28,'Audit grid'!$U:$U,$D$27,'Audit grid'!$S:$S,"&lt;"&amp;TODAY()),"N/A")</f>
        <v>0</v>
      </c>
      <c r="Q33" s="127"/>
    </row>
    <row r="34" spans="2:17">
      <c r="B34" s="125"/>
      <c r="D34" s="134"/>
      <c r="Q34" s="127"/>
    </row>
    <row r="35" spans="2:17">
      <c r="B35" s="125"/>
      <c r="D35" s="119" t="s">
        <v>1424</v>
      </c>
      <c r="H35" s="170" t="s">
        <v>1420</v>
      </c>
      <c r="Q35" s="127"/>
    </row>
    <row r="36" spans="2:17">
      <c r="B36" s="125"/>
      <c r="D36" s="129" t="s">
        <v>1407</v>
      </c>
      <c r="E36" s="130" t="s">
        <v>293</v>
      </c>
      <c r="F36" s="130" t="s">
        <v>120</v>
      </c>
      <c r="G36" s="130" t="s">
        <v>132</v>
      </c>
      <c r="H36" s="130" t="s">
        <v>1421</v>
      </c>
      <c r="I36" s="130" t="s">
        <v>1422</v>
      </c>
      <c r="J36" s="130" t="s">
        <v>1423</v>
      </c>
      <c r="Q36" s="127"/>
    </row>
    <row r="37" spans="2:17">
      <c r="B37" s="125"/>
      <c r="D37" s="131" t="s">
        <v>116</v>
      </c>
      <c r="E37" s="133">
        <f>IFERROR(COUNTIFS('Audit grid'!$E:$E,'CAP follow up'!$D37,'Audit grid'!$K:$K,'CAP follow up'!E$36,'Audit grid'!$U:$U,$D$35),"N/A")</f>
        <v>0</v>
      </c>
      <c r="F37" s="133">
        <f>IFERROR(COUNTIFS('Audit grid'!$E:$E,'CAP follow up'!$D37,'Audit grid'!$K:$K,'CAP follow up'!F$36,'Audit grid'!$U:$U,$D$35),"N/A")</f>
        <v>0</v>
      </c>
      <c r="G37" s="172">
        <f>IFERROR(COUNTIFS('Audit grid'!$E:$E,'CAP follow up'!$D37,'Audit grid'!$K:$K,'CAP follow up'!G$36,'Audit grid'!$U:$U,$D$35),"N/A")</f>
        <v>0</v>
      </c>
      <c r="H37" s="133">
        <f ca="1">IFERROR(COUNTIFS('Audit grid'!$E:$E,'CAP follow up'!$D37,'Audit grid'!$K:$K,'CAP follow up'!E$36,'Audit grid'!$U:$U,$D$35,'Audit grid'!$S:$S,"&lt;"&amp;TODAY()),"N/A")</f>
        <v>0</v>
      </c>
      <c r="I37" s="133">
        <f ca="1">IFERROR(COUNTIFS('Audit grid'!$E:$E,'CAP follow up'!$D37,'Audit grid'!$K:$K,'CAP follow up'!F$36,'Audit grid'!$U:$U,$D$35,'Audit grid'!$S:$S,"&lt;"&amp;TODAY()),"N/A")</f>
        <v>0</v>
      </c>
      <c r="J37" s="133">
        <f ca="1">IFERROR(COUNTIFS('Audit grid'!$E:$E,'CAP follow up'!$D37,'Audit grid'!$K:$K,'CAP follow up'!G$36,'Audit grid'!$U:$U,$D$35,'Audit grid'!$S:$S,"&lt;"&amp;TODAY()),"N/A")</f>
        <v>0</v>
      </c>
      <c r="Q37" s="127"/>
    </row>
    <row r="38" spans="2:17">
      <c r="B38" s="125"/>
      <c r="D38" s="131" t="s">
        <v>330</v>
      </c>
      <c r="E38" s="133">
        <f>IFERROR(COUNTIFS('Audit grid'!$E:$E,'CAP follow up'!$D38,'Audit grid'!$K:$K,'CAP follow up'!E$36,'Audit grid'!$U:$U,$D$35),"N/A")</f>
        <v>0</v>
      </c>
      <c r="F38" s="133">
        <f>IFERROR(COUNTIFS('Audit grid'!$E:$E,'CAP follow up'!$D38,'Audit grid'!$K:$K,'CAP follow up'!F$36,'Audit grid'!$U:$U,$D$35),"N/A")</f>
        <v>0</v>
      </c>
      <c r="G38" s="172">
        <f>IFERROR(COUNTIFS('Audit grid'!$E:$E,'CAP follow up'!$D38,'Audit grid'!$K:$K,'CAP follow up'!G$36,'Audit grid'!$U:$U,$D$35),"N/A")</f>
        <v>0</v>
      </c>
      <c r="H38" s="133">
        <f ca="1">IFERROR(COUNTIFS('Audit grid'!$E:$E,'CAP follow up'!$D38,'Audit grid'!$K:$K,'CAP follow up'!E$36,'Audit grid'!$U:$U,$D$35,'Audit grid'!$S:$S,"&lt;"&amp;TODAY()),"N/A")</f>
        <v>0</v>
      </c>
      <c r="I38" s="133">
        <f ca="1">IFERROR(COUNTIFS('Audit grid'!$E:$E,'CAP follow up'!$D38,'Audit grid'!$K:$K,'CAP follow up'!F$36,'Audit grid'!$U:$U,$D$35,'Audit grid'!$S:$S,"&lt;"&amp;TODAY()),"N/A")</f>
        <v>0</v>
      </c>
      <c r="J38" s="133">
        <f ca="1">IFERROR(COUNTIFS('Audit grid'!$E:$E,'CAP follow up'!$D38,'Audit grid'!$K:$K,'CAP follow up'!G$36,'Audit grid'!$U:$U,$D$35,'Audit grid'!$S:$S,"&lt;"&amp;TODAY()),"N/A")</f>
        <v>0</v>
      </c>
      <c r="Q38" s="127"/>
    </row>
    <row r="39" spans="2:17">
      <c r="B39" s="125"/>
      <c r="D39" s="131" t="s">
        <v>722</v>
      </c>
      <c r="E39" s="133">
        <f>IFERROR(COUNTIFS('Audit grid'!$E:$E,'CAP follow up'!$D39,'Audit grid'!$K:$K,'CAP follow up'!E$36,'Audit grid'!$U:$U,$D$35),"N/A")</f>
        <v>0</v>
      </c>
      <c r="F39" s="133">
        <f>IFERROR(COUNTIFS('Audit grid'!$E:$E,'CAP follow up'!$D39,'Audit grid'!$K:$K,'CAP follow up'!F$36,'Audit grid'!$U:$U,$D$35),"N/A")</f>
        <v>0</v>
      </c>
      <c r="G39" s="172">
        <f>IFERROR(COUNTIFS('Audit grid'!$E:$E,'CAP follow up'!$D39,'Audit grid'!$K:$K,'CAP follow up'!G$36,'Audit grid'!$U:$U,$D$35),"N/A")</f>
        <v>0</v>
      </c>
      <c r="H39" s="133">
        <f ca="1">IFERROR(COUNTIFS('Audit grid'!$E:$E,'CAP follow up'!$D39,'Audit grid'!$K:$K,'CAP follow up'!E$36,'Audit grid'!$U:$U,$D$35,'Audit grid'!$S:$S,"&lt;"&amp;TODAY()),"N/A")</f>
        <v>0</v>
      </c>
      <c r="I39" s="133">
        <f ca="1">IFERROR(COUNTIFS('Audit grid'!$E:$E,'CAP follow up'!$D39,'Audit grid'!$K:$K,'CAP follow up'!F$36,'Audit grid'!$U:$U,$D$35,'Audit grid'!$S:$S,"&lt;"&amp;TODAY()),"N/A")</f>
        <v>0</v>
      </c>
      <c r="J39" s="133">
        <f ca="1">IFERROR(COUNTIFS('Audit grid'!$E:$E,'CAP follow up'!$D39,'Audit grid'!$K:$K,'CAP follow up'!G$36,'Audit grid'!$U:$U,$D$35,'Audit grid'!$S:$S,"&lt;"&amp;TODAY()),"N/A")</f>
        <v>0</v>
      </c>
      <c r="Q39" s="127"/>
    </row>
    <row r="40" spans="2:17">
      <c r="B40" s="125"/>
      <c r="D40" s="131" t="s">
        <v>1058</v>
      </c>
      <c r="E40" s="133">
        <f>IFERROR(COUNTIFS('Audit grid'!$E:$E,'CAP follow up'!$D40,'Audit grid'!$K:$K,'CAP follow up'!E$36,'Audit grid'!$U:$U,$D$35),"N/A")</f>
        <v>0</v>
      </c>
      <c r="F40" s="133">
        <f>IFERROR(COUNTIFS('Audit grid'!$E:$E,'CAP follow up'!$D40,'Audit grid'!$K:$K,'CAP follow up'!F$36,'Audit grid'!$U:$U,$D$35),"N/A")</f>
        <v>0</v>
      </c>
      <c r="G40" s="172">
        <f>IFERROR(COUNTIFS('Audit grid'!$E:$E,'CAP follow up'!$D40,'Audit grid'!$K:$K,'CAP follow up'!G$36,'Audit grid'!$U:$U,$D$35),"N/A")</f>
        <v>0</v>
      </c>
      <c r="H40" s="133">
        <f ca="1">IFERROR(COUNTIFS('Audit grid'!$E:$E,'CAP follow up'!$D40,'Audit grid'!$K:$K,'CAP follow up'!E$36,'Audit grid'!$U:$U,$D$35,'Audit grid'!$S:$S,"&lt;"&amp;TODAY()),"N/A")</f>
        <v>0</v>
      </c>
      <c r="I40" s="133">
        <f ca="1">IFERROR(COUNTIFS('Audit grid'!$E:$E,'CAP follow up'!$D40,'Audit grid'!$K:$K,'CAP follow up'!F$36,'Audit grid'!$U:$U,$D$35,'Audit grid'!$S:$S,"&lt;"&amp;TODAY()),"N/A")</f>
        <v>0</v>
      </c>
      <c r="J40" s="133">
        <f ca="1">IFERROR(COUNTIFS('Audit grid'!$E:$E,'CAP follow up'!$D40,'Audit grid'!$K:$K,'CAP follow up'!G$36,'Audit grid'!$U:$U,$D$35,'Audit grid'!$S:$S,"&lt;"&amp;TODAY()),"N/A")</f>
        <v>0</v>
      </c>
      <c r="Q40" s="127"/>
    </row>
    <row r="41" spans="2:17">
      <c r="B41" s="125"/>
      <c r="D41" s="131" t="s">
        <v>1153</v>
      </c>
      <c r="E41" s="165">
        <f>IFERROR(COUNTIFS('Audit grid'!$E:$E,'CAP follow up'!$D41,'Audit grid'!$K:$K,'CAP follow up'!E$36,'Audit grid'!$U:$U,$D$35),"N/A")</f>
        <v>0</v>
      </c>
      <c r="F41" s="165">
        <f>IFERROR(COUNTIFS('Audit grid'!$E:$E,'CAP follow up'!$D41,'Audit grid'!$K:$K,'CAP follow up'!F$36,'Audit grid'!$U:$U,$D$35),"N/A")</f>
        <v>0</v>
      </c>
      <c r="G41" s="201">
        <f>IFERROR(COUNTIFS('Audit grid'!$E:$E,'CAP follow up'!$D41,'Audit grid'!$K:$K,'CAP follow up'!G$36,'Audit grid'!$U:$U,$D$35),"N/A")</f>
        <v>0</v>
      </c>
      <c r="H41" s="165">
        <f ca="1">IFERROR(COUNTIFS('Audit grid'!$E:$E,'CAP follow up'!$D41,'Audit grid'!$K:$K,'CAP follow up'!E$36,'Audit grid'!$U:$U,$D$35,'Audit grid'!$S:$S,"&lt;"&amp;TODAY()),"N/A")</f>
        <v>0</v>
      </c>
      <c r="I41" s="165">
        <f ca="1">IFERROR(COUNTIFS('Audit grid'!$E:$E,'CAP follow up'!$D41,'Audit grid'!$K:$K,'CAP follow up'!F$36,'Audit grid'!$U:$U,$D$35,'Audit grid'!$S:$S,"&lt;"&amp;TODAY()),"N/A")</f>
        <v>0</v>
      </c>
      <c r="J41" s="165">
        <f ca="1">IFERROR(COUNTIFS('Audit grid'!$E:$E,'CAP follow up'!$D41,'Audit grid'!$K:$K,'CAP follow up'!G$36,'Audit grid'!$U:$U,$D$35,'Audit grid'!$S:$S,"&lt;"&amp;TODAY()),"N/A")</f>
        <v>0</v>
      </c>
      <c r="Q41" s="127"/>
    </row>
    <row r="42" spans="2:17">
      <c r="B42" s="125"/>
      <c r="Q42" s="127"/>
    </row>
    <row r="43" spans="2:17" ht="17.100000000000001" thickBot="1">
      <c r="B43" s="125"/>
      <c r="C43" s="126" t="s">
        <v>1411</v>
      </c>
      <c r="Q43" s="127"/>
    </row>
    <row r="44" spans="2:17">
      <c r="B44" s="125"/>
      <c r="C44" s="342" t="s">
        <v>1407</v>
      </c>
      <c r="D44" s="344" t="s">
        <v>98</v>
      </c>
      <c r="E44" s="346" t="s">
        <v>1425</v>
      </c>
      <c r="F44" s="346"/>
      <c r="G44" s="346"/>
      <c r="H44" s="346" t="s">
        <v>1418</v>
      </c>
      <c r="I44" s="346"/>
      <c r="J44" s="346"/>
      <c r="K44" s="346" t="s">
        <v>1419</v>
      </c>
      <c r="L44" s="346"/>
      <c r="M44" s="346"/>
      <c r="N44" s="346" t="s">
        <v>1424</v>
      </c>
      <c r="O44" s="346"/>
      <c r="P44" s="347"/>
      <c r="Q44" s="127"/>
    </row>
    <row r="45" spans="2:17">
      <c r="B45" s="125"/>
      <c r="C45" s="343"/>
      <c r="D45" s="345"/>
      <c r="E45" s="135" t="s">
        <v>293</v>
      </c>
      <c r="F45" s="135" t="s">
        <v>120</v>
      </c>
      <c r="G45" s="135" t="s">
        <v>132</v>
      </c>
      <c r="H45" s="135" t="s">
        <v>293</v>
      </c>
      <c r="I45" s="135" t="s">
        <v>120</v>
      </c>
      <c r="J45" s="135" t="s">
        <v>132</v>
      </c>
      <c r="K45" s="135" t="s">
        <v>293</v>
      </c>
      <c r="L45" s="135" t="s">
        <v>120</v>
      </c>
      <c r="M45" s="135" t="s">
        <v>132</v>
      </c>
      <c r="N45" s="135" t="s">
        <v>293</v>
      </c>
      <c r="O45" s="135" t="s">
        <v>120</v>
      </c>
      <c r="P45" s="136" t="s">
        <v>132</v>
      </c>
      <c r="Q45" s="127"/>
    </row>
    <row r="46" spans="2:17" ht="17.100000000000001">
      <c r="B46" s="125"/>
      <c r="C46" s="137" t="s">
        <v>116</v>
      </c>
      <c r="D46" s="138" t="s">
        <v>117</v>
      </c>
      <c r="E46" s="139">
        <f>IFERROR(COUNTIFS('Audit grid'!$K:$K,'CAP follow up'!E$45,'Audit grid'!$E:$E,'CAP follow up'!$C46,'Audit grid'!$F:$F,'CAP follow up'!$D46,'Audit grid'!$U:$U,"&lt;&gt;N/A"),"N/A")</f>
        <v>0</v>
      </c>
      <c r="F46" s="140">
        <f>IFERROR(COUNTIFS('Audit grid'!$K:$K,'CAP follow up'!F$45,'Audit grid'!$E:$E,'CAP follow up'!$C46,'Audit grid'!$F:$F,'CAP follow up'!$D46,'Audit grid'!$U:$U,"&lt;&gt;N/A"),"N/A")</f>
        <v>0</v>
      </c>
      <c r="G46" s="141">
        <f>IFERROR(COUNTIFS('Audit grid'!$K:$K,'CAP follow up'!G$45,'Audit grid'!$E:$E,'CAP follow up'!$C46,'Audit grid'!$F:$F,'CAP follow up'!$D46,'Audit grid'!$U:$U,"&lt;&gt;N/A"),"N/A")</f>
        <v>0</v>
      </c>
      <c r="H46" s="142">
        <f>IFERROR(COUNTIFS('Audit grid'!$K:$K,'CAP follow up'!H$45,'Audit grid'!$E:$E,'CAP follow up'!$C46,'Audit grid'!$F:$F,'CAP follow up'!$D46,'Audit grid'!$U:$U,$H$44),"N/A")</f>
        <v>0</v>
      </c>
      <c r="I46" s="142">
        <f>IFERROR(COUNTIFS('Audit grid'!$K:$K,'CAP follow up'!I$45,'Audit grid'!$E:$E,'CAP follow up'!$C46,'Audit grid'!$F:$F,'CAP follow up'!$D46,'Audit grid'!$U:$U,$H$44),"N/A")</f>
        <v>0</v>
      </c>
      <c r="J46" s="142">
        <f>IFERROR(COUNTIFS('Audit grid'!$K:$K,'CAP follow up'!J$45,'Audit grid'!$E:$E,'CAP follow up'!$C46,'Audit grid'!$F:$F,'CAP follow up'!$D46,'Audit grid'!$U:$U,$H$44),"N/A")</f>
        <v>0</v>
      </c>
      <c r="K46" s="139">
        <f>IFERROR(COUNTIFS('Audit grid'!$K:$K,'CAP follow up'!K$45,'Audit grid'!$E:$E,'CAP follow up'!$C46,'Audit grid'!$F:$F,'CAP follow up'!$D46,'Audit grid'!$U:$U,$K$44),"N/A")</f>
        <v>0</v>
      </c>
      <c r="L46" s="140">
        <f>IFERROR(COUNTIFS('Audit grid'!$K:$K,'CAP follow up'!L$45,'Audit grid'!$E:$E,'CAP follow up'!$C46,'Audit grid'!$F:$F,'CAP follow up'!$D46,'Audit grid'!$U:$U,$K$44),"N/A")</f>
        <v>0</v>
      </c>
      <c r="M46" s="141">
        <f>IFERROR(COUNTIFS('Audit grid'!$K:$K,'CAP follow up'!M$45,'Audit grid'!$E:$E,'CAP follow up'!$C46,'Audit grid'!$F:$F,'CAP follow up'!$D46,'Audit grid'!$U:$U,$K$44),"N/A")</f>
        <v>0</v>
      </c>
      <c r="N46" s="142">
        <f>IFERROR(COUNTIFS('Audit grid'!$K:$K,'CAP follow up'!N$45,'Audit grid'!$E:$E,'CAP follow up'!$C46,'Audit grid'!$F:$F,'CAP follow up'!$D46,'Audit grid'!$U:$U,$N$44),"N/A")</f>
        <v>0</v>
      </c>
      <c r="O46" s="142">
        <f>IFERROR(COUNTIFS('Audit grid'!$K:$K,'CAP follow up'!O$45,'Audit grid'!$E:$E,'CAP follow up'!$C46,'Audit grid'!$F:$F,'CAP follow up'!$D46,'Audit grid'!$U:$U,$N$44),"N/A")</f>
        <v>0</v>
      </c>
      <c r="P46" s="143">
        <f>IFERROR(COUNTIFS('Audit grid'!$K:$K,'CAP follow up'!P$45,'Audit grid'!$E:$E,'CAP follow up'!$C46,'Audit grid'!$F:$F,'CAP follow up'!$D46,'Audit grid'!$U:$U,$N$44),"N/A")</f>
        <v>0</v>
      </c>
      <c r="Q46" s="127"/>
    </row>
    <row r="47" spans="2:17" ht="17.100000000000001">
      <c r="B47" s="125"/>
      <c r="C47" s="137" t="s">
        <v>116</v>
      </c>
      <c r="D47" s="138" t="s">
        <v>138</v>
      </c>
      <c r="E47" s="144">
        <f>IFERROR(COUNTIFS('Audit grid'!$K:$K,'CAP follow up'!E$45,'Audit grid'!$E:$E,'CAP follow up'!$C47,'Audit grid'!$F:$F,'CAP follow up'!$D47,'Audit grid'!$U:$U,"&lt;&gt;N/A"),"N/A")</f>
        <v>0</v>
      </c>
      <c r="F47" s="142">
        <f>IFERROR(COUNTIFS('Audit grid'!$K:$K,'CAP follow up'!F$45,'Audit grid'!$E:$E,'CAP follow up'!$C47,'Audit grid'!$F:$F,'CAP follow up'!$D47,'Audit grid'!$U:$U,"&lt;&gt;N/A"),"N/A")</f>
        <v>0</v>
      </c>
      <c r="G47" s="145">
        <f>IFERROR(COUNTIFS('Audit grid'!$K:$K,'CAP follow up'!G$45,'Audit grid'!$E:$E,'CAP follow up'!$C47,'Audit grid'!$F:$F,'CAP follow up'!$D47,'Audit grid'!$U:$U,"&lt;&gt;N/A"),"N/A")</f>
        <v>0</v>
      </c>
      <c r="H47" s="142">
        <f>IFERROR(COUNTIFS('Audit grid'!$K:$K,'CAP follow up'!H$45,'Audit grid'!$E:$E,'CAP follow up'!$C47,'Audit grid'!$F:$F,'CAP follow up'!$D47,'Audit grid'!$U:$U,$H$44),"N/A")</f>
        <v>0</v>
      </c>
      <c r="I47" s="142">
        <f>IFERROR(COUNTIFS('Audit grid'!$K:$K,'CAP follow up'!I$45,'Audit grid'!$E:$E,'CAP follow up'!$C47,'Audit grid'!$F:$F,'CAP follow up'!$D47,'Audit grid'!$U:$U,$H$44),"N/A")</f>
        <v>0</v>
      </c>
      <c r="J47" s="142">
        <f>IFERROR(COUNTIFS('Audit grid'!$K:$K,'CAP follow up'!J$45,'Audit grid'!$E:$E,'CAP follow up'!$C47,'Audit grid'!$F:$F,'CAP follow up'!$D47,'Audit grid'!$U:$U,$H$44),"N/A")</f>
        <v>0</v>
      </c>
      <c r="K47" s="144">
        <f>IFERROR(COUNTIFS('Audit grid'!$K:$K,'CAP follow up'!K$45,'Audit grid'!$E:$E,'CAP follow up'!$C47,'Audit grid'!$F:$F,'CAP follow up'!$D47,'Audit grid'!$U:$U,$K$44),"N/A")</f>
        <v>0</v>
      </c>
      <c r="L47" s="142">
        <f>IFERROR(COUNTIFS('Audit grid'!$K:$K,'CAP follow up'!L$45,'Audit grid'!$E:$E,'CAP follow up'!$C47,'Audit grid'!$F:$F,'CAP follow up'!$D47,'Audit grid'!$U:$U,$K$44),"N/A")</f>
        <v>0</v>
      </c>
      <c r="M47" s="145">
        <f>IFERROR(COUNTIFS('Audit grid'!$K:$K,'CAP follow up'!M$45,'Audit grid'!$E:$E,'CAP follow up'!$C47,'Audit grid'!$F:$F,'CAP follow up'!$D47,'Audit grid'!$U:$U,$K$44),"N/A")</f>
        <v>0</v>
      </c>
      <c r="N47" s="142">
        <f>IFERROR(COUNTIFS('Audit grid'!$K:$K,'CAP follow up'!N$45,'Audit grid'!$E:$E,'CAP follow up'!$C47,'Audit grid'!$F:$F,'CAP follow up'!$D47,'Audit grid'!$U:$U,$N$44),"N/A")</f>
        <v>0</v>
      </c>
      <c r="O47" s="142">
        <f>IFERROR(COUNTIFS('Audit grid'!$K:$K,'CAP follow up'!O$45,'Audit grid'!$E:$E,'CAP follow up'!$C47,'Audit grid'!$F:$F,'CAP follow up'!$D47,'Audit grid'!$U:$U,$N$44),"N/A")</f>
        <v>0</v>
      </c>
      <c r="P47" s="143">
        <f>IFERROR(COUNTIFS('Audit grid'!$K:$K,'CAP follow up'!P$45,'Audit grid'!$E:$E,'CAP follow up'!$C47,'Audit grid'!$F:$F,'CAP follow up'!$D47,'Audit grid'!$U:$U,$N$44),"N/A")</f>
        <v>0</v>
      </c>
      <c r="Q47" s="127"/>
    </row>
    <row r="48" spans="2:17" ht="33.950000000000003">
      <c r="B48" s="125"/>
      <c r="C48" s="137" t="s">
        <v>116</v>
      </c>
      <c r="D48" s="138" t="s">
        <v>144</v>
      </c>
      <c r="E48" s="144">
        <f>IFERROR(COUNTIFS('Audit grid'!$K:$K,'CAP follow up'!E$45,'Audit grid'!$E:$E,'CAP follow up'!$C48,'Audit grid'!$F:$F,'CAP follow up'!$D48,'Audit grid'!$U:$U,"&lt;&gt;N/A"),"N/A")</f>
        <v>0</v>
      </c>
      <c r="F48" s="142">
        <f>IFERROR(COUNTIFS('Audit grid'!$K:$K,'CAP follow up'!F$45,'Audit grid'!$E:$E,'CAP follow up'!$C48,'Audit grid'!$F:$F,'CAP follow up'!$D48,'Audit grid'!$U:$U,"&lt;&gt;N/A"),"N/A")</f>
        <v>0</v>
      </c>
      <c r="G48" s="145">
        <f>IFERROR(COUNTIFS('Audit grid'!$K:$K,'CAP follow up'!G$45,'Audit grid'!$E:$E,'CAP follow up'!$C48,'Audit grid'!$F:$F,'CAP follow up'!$D48,'Audit grid'!$U:$U,"&lt;&gt;N/A"),"N/A")</f>
        <v>0</v>
      </c>
      <c r="H48" s="142">
        <f>IFERROR(COUNTIFS('Audit grid'!$K:$K,'CAP follow up'!H$45,'Audit grid'!$E:$E,'CAP follow up'!$C48,'Audit grid'!$F:$F,'CAP follow up'!$D48,'Audit grid'!$U:$U,$H$44),"N/A")</f>
        <v>0</v>
      </c>
      <c r="I48" s="142">
        <f>IFERROR(COUNTIFS('Audit grid'!$K:$K,'CAP follow up'!I$45,'Audit grid'!$E:$E,'CAP follow up'!$C48,'Audit grid'!$F:$F,'CAP follow up'!$D48,'Audit grid'!$U:$U,$H$44),"N/A")</f>
        <v>0</v>
      </c>
      <c r="J48" s="142">
        <f>IFERROR(COUNTIFS('Audit grid'!$K:$K,'CAP follow up'!J$45,'Audit grid'!$E:$E,'CAP follow up'!$C48,'Audit grid'!$F:$F,'CAP follow up'!$D48,'Audit grid'!$U:$U,$H$44),"N/A")</f>
        <v>0</v>
      </c>
      <c r="K48" s="144">
        <f>IFERROR(COUNTIFS('Audit grid'!$K:$K,'CAP follow up'!K$45,'Audit grid'!$E:$E,'CAP follow up'!$C48,'Audit grid'!$F:$F,'CAP follow up'!$D48,'Audit grid'!$U:$U,$K$44),"N/A")</f>
        <v>0</v>
      </c>
      <c r="L48" s="142">
        <f>IFERROR(COUNTIFS('Audit grid'!$K:$K,'CAP follow up'!L$45,'Audit grid'!$E:$E,'CAP follow up'!$C48,'Audit grid'!$F:$F,'CAP follow up'!$D48,'Audit grid'!$U:$U,$K$44),"N/A")</f>
        <v>0</v>
      </c>
      <c r="M48" s="145">
        <f>IFERROR(COUNTIFS('Audit grid'!$K:$K,'CAP follow up'!M$45,'Audit grid'!$E:$E,'CAP follow up'!$C48,'Audit grid'!$F:$F,'CAP follow up'!$D48,'Audit grid'!$U:$U,$K$44),"N/A")</f>
        <v>0</v>
      </c>
      <c r="N48" s="142">
        <f>IFERROR(COUNTIFS('Audit grid'!$K:$K,'CAP follow up'!N$45,'Audit grid'!$E:$E,'CAP follow up'!$C48,'Audit grid'!$F:$F,'CAP follow up'!$D48,'Audit grid'!$U:$U,$N$44),"N/A")</f>
        <v>0</v>
      </c>
      <c r="O48" s="142">
        <f>IFERROR(COUNTIFS('Audit grid'!$K:$K,'CAP follow up'!O$45,'Audit grid'!$E:$E,'CAP follow up'!$C48,'Audit grid'!$F:$F,'CAP follow up'!$D48,'Audit grid'!$U:$U,$N$44),"N/A")</f>
        <v>0</v>
      </c>
      <c r="P48" s="143">
        <f>IFERROR(COUNTIFS('Audit grid'!$K:$K,'CAP follow up'!P$45,'Audit grid'!$E:$E,'CAP follow up'!$C48,'Audit grid'!$F:$F,'CAP follow up'!$D48,'Audit grid'!$U:$U,$N$44),"N/A")</f>
        <v>0</v>
      </c>
      <c r="Q48" s="127"/>
    </row>
    <row r="49" spans="2:17" ht="17.100000000000001">
      <c r="B49" s="125"/>
      <c r="C49" s="137" t="s">
        <v>116</v>
      </c>
      <c r="D49" s="138" t="s">
        <v>149</v>
      </c>
      <c r="E49" s="144">
        <f>IFERROR(COUNTIFS('Audit grid'!$K:$K,'CAP follow up'!E$45,'Audit grid'!$E:$E,'CAP follow up'!$C49,'Audit grid'!$F:$F,'CAP follow up'!$D49,'Audit grid'!$U:$U,"&lt;&gt;N/A"),"N/A")</f>
        <v>0</v>
      </c>
      <c r="F49" s="142">
        <f>IFERROR(COUNTIFS('Audit grid'!$K:$K,'CAP follow up'!F$45,'Audit grid'!$E:$E,'CAP follow up'!$C49,'Audit grid'!$F:$F,'CAP follow up'!$D49,'Audit grid'!$U:$U,"&lt;&gt;N/A"),"N/A")</f>
        <v>0</v>
      </c>
      <c r="G49" s="145">
        <f>IFERROR(COUNTIFS('Audit grid'!$K:$K,'CAP follow up'!G$45,'Audit grid'!$E:$E,'CAP follow up'!$C49,'Audit grid'!$F:$F,'CAP follow up'!$D49,'Audit grid'!$U:$U,"&lt;&gt;N/A"),"N/A")</f>
        <v>0</v>
      </c>
      <c r="H49" s="142">
        <f>IFERROR(COUNTIFS('Audit grid'!$K:$K,'CAP follow up'!H$45,'Audit grid'!$E:$E,'CAP follow up'!$C49,'Audit grid'!$F:$F,'CAP follow up'!$D49,'Audit grid'!$U:$U,$H$44),"N/A")</f>
        <v>0</v>
      </c>
      <c r="I49" s="142">
        <f>IFERROR(COUNTIFS('Audit grid'!$K:$K,'CAP follow up'!I$45,'Audit grid'!$E:$E,'CAP follow up'!$C49,'Audit grid'!$F:$F,'CAP follow up'!$D49,'Audit grid'!$U:$U,$H$44),"N/A")</f>
        <v>0</v>
      </c>
      <c r="J49" s="142">
        <f>IFERROR(COUNTIFS('Audit grid'!$K:$K,'CAP follow up'!J$45,'Audit grid'!$E:$E,'CAP follow up'!$C49,'Audit grid'!$F:$F,'CAP follow up'!$D49,'Audit grid'!$U:$U,$H$44),"N/A")</f>
        <v>0</v>
      </c>
      <c r="K49" s="144">
        <f>IFERROR(COUNTIFS('Audit grid'!$K:$K,'CAP follow up'!K$45,'Audit grid'!$E:$E,'CAP follow up'!$C49,'Audit grid'!$F:$F,'CAP follow up'!$D49,'Audit grid'!$U:$U,$K$44),"N/A")</f>
        <v>0</v>
      </c>
      <c r="L49" s="142">
        <f>IFERROR(COUNTIFS('Audit grid'!$K:$K,'CAP follow up'!L$45,'Audit grid'!$E:$E,'CAP follow up'!$C49,'Audit grid'!$F:$F,'CAP follow up'!$D49,'Audit grid'!$U:$U,$K$44),"N/A")</f>
        <v>0</v>
      </c>
      <c r="M49" s="145">
        <f>IFERROR(COUNTIFS('Audit grid'!$K:$K,'CAP follow up'!M$45,'Audit grid'!$E:$E,'CAP follow up'!$C49,'Audit grid'!$F:$F,'CAP follow up'!$D49,'Audit grid'!$U:$U,$K$44),"N/A")</f>
        <v>0</v>
      </c>
      <c r="N49" s="142">
        <f>IFERROR(COUNTIFS('Audit grid'!$K:$K,'CAP follow up'!N$45,'Audit grid'!$E:$E,'CAP follow up'!$C49,'Audit grid'!$F:$F,'CAP follow up'!$D49,'Audit grid'!$U:$U,$N$44),"N/A")</f>
        <v>0</v>
      </c>
      <c r="O49" s="142">
        <f>IFERROR(COUNTIFS('Audit grid'!$K:$K,'CAP follow up'!O$45,'Audit grid'!$E:$E,'CAP follow up'!$C49,'Audit grid'!$F:$F,'CAP follow up'!$D49,'Audit grid'!$U:$U,$N$44),"N/A")</f>
        <v>0</v>
      </c>
      <c r="P49" s="143">
        <f>IFERROR(COUNTIFS('Audit grid'!$K:$K,'CAP follow up'!P$45,'Audit grid'!$E:$E,'CAP follow up'!$C49,'Audit grid'!$F:$F,'CAP follow up'!$D49,'Audit grid'!$U:$U,$N$44),"N/A")</f>
        <v>0</v>
      </c>
      <c r="Q49" s="127"/>
    </row>
    <row r="50" spans="2:17" ht="17.100000000000001">
      <c r="B50" s="125"/>
      <c r="C50" s="137" t="s">
        <v>116</v>
      </c>
      <c r="D50" s="138" t="s">
        <v>177</v>
      </c>
      <c r="E50" s="144">
        <f>IFERROR(COUNTIFS('Audit grid'!$K:$K,'CAP follow up'!E$45,'Audit grid'!$E:$E,'CAP follow up'!$C50,'Audit grid'!$F:$F,'CAP follow up'!$D50,'Audit grid'!$U:$U,"&lt;&gt;N/A"),"N/A")</f>
        <v>0</v>
      </c>
      <c r="F50" s="142">
        <f>IFERROR(COUNTIFS('Audit grid'!$K:$K,'CAP follow up'!F$45,'Audit grid'!$E:$E,'CAP follow up'!$C50,'Audit grid'!$F:$F,'CAP follow up'!$D50,'Audit grid'!$U:$U,"&lt;&gt;N/A"),"N/A")</f>
        <v>0</v>
      </c>
      <c r="G50" s="145">
        <f>IFERROR(COUNTIFS('Audit grid'!$K:$K,'CAP follow up'!G$45,'Audit grid'!$E:$E,'CAP follow up'!$C50,'Audit grid'!$F:$F,'CAP follow up'!$D50,'Audit grid'!$U:$U,"&lt;&gt;N/A"),"N/A")</f>
        <v>0</v>
      </c>
      <c r="H50" s="142">
        <f>IFERROR(COUNTIFS('Audit grid'!$K:$K,'CAP follow up'!H$45,'Audit grid'!$E:$E,'CAP follow up'!$C50,'Audit grid'!$F:$F,'CAP follow up'!$D50,'Audit grid'!$U:$U,$H$44),"N/A")</f>
        <v>0</v>
      </c>
      <c r="I50" s="142">
        <f>IFERROR(COUNTIFS('Audit grid'!$K:$K,'CAP follow up'!I$45,'Audit grid'!$E:$E,'CAP follow up'!$C50,'Audit grid'!$F:$F,'CAP follow up'!$D50,'Audit grid'!$U:$U,$H$44),"N/A")</f>
        <v>0</v>
      </c>
      <c r="J50" s="142">
        <f>IFERROR(COUNTIFS('Audit grid'!$K:$K,'CAP follow up'!J$45,'Audit grid'!$E:$E,'CAP follow up'!$C50,'Audit grid'!$F:$F,'CAP follow up'!$D50,'Audit grid'!$U:$U,$H$44),"N/A")</f>
        <v>0</v>
      </c>
      <c r="K50" s="144">
        <f>IFERROR(COUNTIFS('Audit grid'!$K:$K,'CAP follow up'!K$45,'Audit grid'!$E:$E,'CAP follow up'!$C50,'Audit grid'!$F:$F,'CAP follow up'!$D50,'Audit grid'!$U:$U,$K$44),"N/A")</f>
        <v>0</v>
      </c>
      <c r="L50" s="142">
        <f>IFERROR(COUNTIFS('Audit grid'!$K:$K,'CAP follow up'!L$45,'Audit grid'!$E:$E,'CAP follow up'!$C50,'Audit grid'!$F:$F,'CAP follow up'!$D50,'Audit grid'!$U:$U,$K$44),"N/A")</f>
        <v>0</v>
      </c>
      <c r="M50" s="145">
        <f>IFERROR(COUNTIFS('Audit grid'!$K:$K,'CAP follow up'!M$45,'Audit grid'!$E:$E,'CAP follow up'!$C50,'Audit grid'!$F:$F,'CAP follow up'!$D50,'Audit grid'!$U:$U,$K$44),"N/A")</f>
        <v>0</v>
      </c>
      <c r="N50" s="142">
        <f>IFERROR(COUNTIFS('Audit grid'!$K:$K,'CAP follow up'!N$45,'Audit grid'!$E:$E,'CAP follow up'!$C50,'Audit grid'!$F:$F,'CAP follow up'!$D50,'Audit grid'!$U:$U,$N$44),"N/A")</f>
        <v>0</v>
      </c>
      <c r="O50" s="142">
        <f>IFERROR(COUNTIFS('Audit grid'!$K:$K,'CAP follow up'!O$45,'Audit grid'!$E:$E,'CAP follow up'!$C50,'Audit grid'!$F:$F,'CAP follow up'!$D50,'Audit grid'!$U:$U,$N$44),"N/A")</f>
        <v>0</v>
      </c>
      <c r="P50" s="143">
        <f>IFERROR(COUNTIFS('Audit grid'!$K:$K,'CAP follow up'!P$45,'Audit grid'!$E:$E,'CAP follow up'!$C50,'Audit grid'!$F:$F,'CAP follow up'!$D50,'Audit grid'!$U:$U,$N$44),"N/A")</f>
        <v>0</v>
      </c>
      <c r="Q50" s="127"/>
    </row>
    <row r="51" spans="2:17" ht="17.100000000000001">
      <c r="B51" s="125"/>
      <c r="C51" s="137" t="s">
        <v>116</v>
      </c>
      <c r="D51" s="138" t="s">
        <v>190</v>
      </c>
      <c r="E51" s="144">
        <f>IFERROR(COUNTIFS('Audit grid'!$K:$K,'CAP follow up'!E$45,'Audit grid'!$E:$E,'CAP follow up'!$C51,'Audit grid'!$F:$F,'CAP follow up'!$D51,'Audit grid'!$U:$U,"&lt;&gt;N/A"),"N/A")</f>
        <v>0</v>
      </c>
      <c r="F51" s="142">
        <f>IFERROR(COUNTIFS('Audit grid'!$K:$K,'CAP follow up'!F$45,'Audit grid'!$E:$E,'CAP follow up'!$C51,'Audit grid'!$F:$F,'CAP follow up'!$D51,'Audit grid'!$U:$U,"&lt;&gt;N/A"),"N/A")</f>
        <v>0</v>
      </c>
      <c r="G51" s="145">
        <f>IFERROR(COUNTIFS('Audit grid'!$K:$K,'CAP follow up'!G$45,'Audit grid'!$E:$E,'CAP follow up'!$C51,'Audit grid'!$F:$F,'CAP follow up'!$D51,'Audit grid'!$U:$U,"&lt;&gt;N/A"),"N/A")</f>
        <v>0</v>
      </c>
      <c r="H51" s="142">
        <f>IFERROR(COUNTIFS('Audit grid'!$K:$K,'CAP follow up'!H$45,'Audit grid'!$E:$E,'CAP follow up'!$C51,'Audit grid'!$F:$F,'CAP follow up'!$D51,'Audit grid'!$U:$U,$H$44),"N/A")</f>
        <v>0</v>
      </c>
      <c r="I51" s="142">
        <f>IFERROR(COUNTIFS('Audit grid'!$K:$K,'CAP follow up'!I$45,'Audit grid'!$E:$E,'CAP follow up'!$C51,'Audit grid'!$F:$F,'CAP follow up'!$D51,'Audit grid'!$U:$U,$H$44),"N/A")</f>
        <v>0</v>
      </c>
      <c r="J51" s="142">
        <f>IFERROR(COUNTIFS('Audit grid'!$K:$K,'CAP follow up'!J$45,'Audit grid'!$E:$E,'CAP follow up'!$C51,'Audit grid'!$F:$F,'CAP follow up'!$D51,'Audit grid'!$U:$U,$H$44),"N/A")</f>
        <v>0</v>
      </c>
      <c r="K51" s="144">
        <f>IFERROR(COUNTIFS('Audit grid'!$K:$K,'CAP follow up'!K$45,'Audit grid'!$E:$E,'CAP follow up'!$C51,'Audit grid'!$F:$F,'CAP follow up'!$D51,'Audit grid'!$U:$U,$K$44),"N/A")</f>
        <v>0</v>
      </c>
      <c r="L51" s="142">
        <f>IFERROR(COUNTIFS('Audit grid'!$K:$K,'CAP follow up'!L$45,'Audit grid'!$E:$E,'CAP follow up'!$C51,'Audit grid'!$F:$F,'CAP follow up'!$D51,'Audit grid'!$U:$U,$K$44),"N/A")</f>
        <v>0</v>
      </c>
      <c r="M51" s="145">
        <f>IFERROR(COUNTIFS('Audit grid'!$K:$K,'CAP follow up'!M$45,'Audit grid'!$E:$E,'CAP follow up'!$C51,'Audit grid'!$F:$F,'CAP follow up'!$D51,'Audit grid'!$U:$U,$K$44),"N/A")</f>
        <v>0</v>
      </c>
      <c r="N51" s="142">
        <f>IFERROR(COUNTIFS('Audit grid'!$K:$K,'CAP follow up'!N$45,'Audit grid'!$E:$E,'CAP follow up'!$C51,'Audit grid'!$F:$F,'CAP follow up'!$D51,'Audit grid'!$U:$U,$N$44),"N/A")</f>
        <v>0</v>
      </c>
      <c r="O51" s="142">
        <f>IFERROR(COUNTIFS('Audit grid'!$K:$K,'CAP follow up'!O$45,'Audit grid'!$E:$E,'CAP follow up'!$C51,'Audit grid'!$F:$F,'CAP follow up'!$D51,'Audit grid'!$U:$U,$N$44),"N/A")</f>
        <v>0</v>
      </c>
      <c r="P51" s="143">
        <f>IFERROR(COUNTIFS('Audit grid'!$K:$K,'CAP follow up'!P$45,'Audit grid'!$E:$E,'CAP follow up'!$C51,'Audit grid'!$F:$F,'CAP follow up'!$D51,'Audit grid'!$U:$U,$N$44),"N/A")</f>
        <v>0</v>
      </c>
      <c r="Q51" s="127"/>
    </row>
    <row r="52" spans="2:17" ht="17.100000000000001">
      <c r="B52" s="125"/>
      <c r="C52" s="137" t="s">
        <v>116</v>
      </c>
      <c r="D52" s="138" t="s">
        <v>203</v>
      </c>
      <c r="E52" s="144">
        <f>IFERROR(COUNTIFS('Audit grid'!$K:$K,'CAP follow up'!E$45,'Audit grid'!$E:$E,'CAP follow up'!$C52,'Audit grid'!$F:$F,'CAP follow up'!$D52,'Audit grid'!$U:$U,"&lt;&gt;N/A"),"N/A")</f>
        <v>0</v>
      </c>
      <c r="F52" s="142">
        <f>IFERROR(COUNTIFS('Audit grid'!$K:$K,'CAP follow up'!F$45,'Audit grid'!$E:$E,'CAP follow up'!$C52,'Audit grid'!$F:$F,'CAP follow up'!$D52,'Audit grid'!$U:$U,"&lt;&gt;N/A"),"N/A")</f>
        <v>0</v>
      </c>
      <c r="G52" s="145">
        <f>IFERROR(COUNTIFS('Audit grid'!$K:$K,'CAP follow up'!G$45,'Audit grid'!$E:$E,'CAP follow up'!$C52,'Audit grid'!$F:$F,'CAP follow up'!$D52,'Audit grid'!$U:$U,"&lt;&gt;N/A"),"N/A")</f>
        <v>0</v>
      </c>
      <c r="H52" s="142">
        <f>IFERROR(COUNTIFS('Audit grid'!$K:$K,'CAP follow up'!H$45,'Audit grid'!$E:$E,'CAP follow up'!$C52,'Audit grid'!$F:$F,'CAP follow up'!$D52,'Audit grid'!$U:$U,$H$44),"N/A")</f>
        <v>0</v>
      </c>
      <c r="I52" s="142">
        <f>IFERROR(COUNTIFS('Audit grid'!$K:$K,'CAP follow up'!I$45,'Audit grid'!$E:$E,'CAP follow up'!$C52,'Audit grid'!$F:$F,'CAP follow up'!$D52,'Audit grid'!$U:$U,$H$44),"N/A")</f>
        <v>0</v>
      </c>
      <c r="J52" s="142">
        <f>IFERROR(COUNTIFS('Audit grid'!$K:$K,'CAP follow up'!J$45,'Audit grid'!$E:$E,'CAP follow up'!$C52,'Audit grid'!$F:$F,'CAP follow up'!$D52,'Audit grid'!$U:$U,$H$44),"N/A")</f>
        <v>0</v>
      </c>
      <c r="K52" s="144">
        <f>IFERROR(COUNTIFS('Audit grid'!$K:$K,'CAP follow up'!K$45,'Audit grid'!$E:$E,'CAP follow up'!$C52,'Audit grid'!$F:$F,'CAP follow up'!$D52,'Audit grid'!$U:$U,$K$44),"N/A")</f>
        <v>0</v>
      </c>
      <c r="L52" s="142">
        <f>IFERROR(COUNTIFS('Audit grid'!$K:$K,'CAP follow up'!L$45,'Audit grid'!$E:$E,'CAP follow up'!$C52,'Audit grid'!$F:$F,'CAP follow up'!$D52,'Audit grid'!$U:$U,$K$44),"N/A")</f>
        <v>0</v>
      </c>
      <c r="M52" s="145">
        <f>IFERROR(COUNTIFS('Audit grid'!$K:$K,'CAP follow up'!M$45,'Audit grid'!$E:$E,'CAP follow up'!$C52,'Audit grid'!$F:$F,'CAP follow up'!$D52,'Audit grid'!$U:$U,$K$44),"N/A")</f>
        <v>0</v>
      </c>
      <c r="N52" s="142">
        <f>IFERROR(COUNTIFS('Audit grid'!$K:$K,'CAP follow up'!N$45,'Audit grid'!$E:$E,'CAP follow up'!$C52,'Audit grid'!$F:$F,'CAP follow up'!$D52,'Audit grid'!$U:$U,$N$44),"N/A")</f>
        <v>0</v>
      </c>
      <c r="O52" s="142">
        <f>IFERROR(COUNTIFS('Audit grid'!$K:$K,'CAP follow up'!O$45,'Audit grid'!$E:$E,'CAP follow up'!$C52,'Audit grid'!$F:$F,'CAP follow up'!$D52,'Audit grid'!$U:$U,$N$44),"N/A")</f>
        <v>0</v>
      </c>
      <c r="P52" s="143">
        <f>IFERROR(COUNTIFS('Audit grid'!$K:$K,'CAP follow up'!P$45,'Audit grid'!$E:$E,'CAP follow up'!$C52,'Audit grid'!$F:$F,'CAP follow up'!$D52,'Audit grid'!$U:$U,$N$44),"N/A")</f>
        <v>0</v>
      </c>
      <c r="Q52" s="127"/>
    </row>
    <row r="53" spans="2:17" ht="33.950000000000003">
      <c r="B53" s="125"/>
      <c r="C53" s="137" t="s">
        <v>116</v>
      </c>
      <c r="D53" s="138" t="s">
        <v>216</v>
      </c>
      <c r="E53" s="144">
        <f>IFERROR(COUNTIFS('Audit grid'!$K:$K,'CAP follow up'!E$45,'Audit grid'!$E:$E,'CAP follow up'!$C53,'Audit grid'!$F:$F,'CAP follow up'!$D53,'Audit grid'!$U:$U,"&lt;&gt;N/A"),"N/A")</f>
        <v>0</v>
      </c>
      <c r="F53" s="142">
        <f>IFERROR(COUNTIFS('Audit grid'!$K:$K,'CAP follow up'!F$45,'Audit grid'!$E:$E,'CAP follow up'!$C53,'Audit grid'!$F:$F,'CAP follow up'!$D53,'Audit grid'!$U:$U,"&lt;&gt;N/A"),"N/A")</f>
        <v>0</v>
      </c>
      <c r="G53" s="145">
        <f>IFERROR(COUNTIFS('Audit grid'!$K:$K,'CAP follow up'!G$45,'Audit grid'!$E:$E,'CAP follow up'!$C53,'Audit grid'!$F:$F,'CAP follow up'!$D53,'Audit grid'!$U:$U,"&lt;&gt;N/A"),"N/A")</f>
        <v>0</v>
      </c>
      <c r="H53" s="142">
        <f>IFERROR(COUNTIFS('Audit grid'!$K:$K,'CAP follow up'!H$45,'Audit grid'!$E:$E,'CAP follow up'!$C53,'Audit grid'!$F:$F,'CAP follow up'!$D53,'Audit grid'!$U:$U,$H$44),"N/A")</f>
        <v>0</v>
      </c>
      <c r="I53" s="142">
        <f>IFERROR(COUNTIFS('Audit grid'!$K:$K,'CAP follow up'!I$45,'Audit grid'!$E:$E,'CAP follow up'!$C53,'Audit grid'!$F:$F,'CAP follow up'!$D53,'Audit grid'!$U:$U,$H$44),"N/A")</f>
        <v>0</v>
      </c>
      <c r="J53" s="142">
        <f>IFERROR(COUNTIFS('Audit grid'!$K:$K,'CAP follow up'!J$45,'Audit grid'!$E:$E,'CAP follow up'!$C53,'Audit grid'!$F:$F,'CAP follow up'!$D53,'Audit grid'!$U:$U,$H$44),"N/A")</f>
        <v>0</v>
      </c>
      <c r="K53" s="144">
        <f>IFERROR(COUNTIFS('Audit grid'!$K:$K,'CAP follow up'!K$45,'Audit grid'!$E:$E,'CAP follow up'!$C53,'Audit grid'!$F:$F,'CAP follow up'!$D53,'Audit grid'!$U:$U,$K$44),"N/A")</f>
        <v>0</v>
      </c>
      <c r="L53" s="142">
        <f>IFERROR(COUNTIFS('Audit grid'!$K:$K,'CAP follow up'!L$45,'Audit grid'!$E:$E,'CAP follow up'!$C53,'Audit grid'!$F:$F,'CAP follow up'!$D53,'Audit grid'!$U:$U,$K$44),"N/A")</f>
        <v>0</v>
      </c>
      <c r="M53" s="145">
        <f>IFERROR(COUNTIFS('Audit grid'!$K:$K,'CAP follow up'!M$45,'Audit grid'!$E:$E,'CAP follow up'!$C53,'Audit grid'!$F:$F,'CAP follow up'!$D53,'Audit grid'!$U:$U,$K$44),"N/A")</f>
        <v>0</v>
      </c>
      <c r="N53" s="142">
        <f>IFERROR(COUNTIFS('Audit grid'!$K:$K,'CAP follow up'!N$45,'Audit grid'!$E:$E,'CAP follow up'!$C53,'Audit grid'!$F:$F,'CAP follow up'!$D53,'Audit grid'!$U:$U,$N$44),"N/A")</f>
        <v>0</v>
      </c>
      <c r="O53" s="142">
        <f>IFERROR(COUNTIFS('Audit grid'!$K:$K,'CAP follow up'!O$45,'Audit grid'!$E:$E,'CAP follow up'!$C53,'Audit grid'!$F:$F,'CAP follow up'!$D53,'Audit grid'!$U:$U,$N$44),"N/A")</f>
        <v>0</v>
      </c>
      <c r="P53" s="143">
        <f>IFERROR(COUNTIFS('Audit grid'!$K:$K,'CAP follow up'!P$45,'Audit grid'!$E:$E,'CAP follow up'!$C53,'Audit grid'!$F:$F,'CAP follow up'!$D53,'Audit grid'!$U:$U,$N$44),"N/A")</f>
        <v>0</v>
      </c>
      <c r="Q53" s="127"/>
    </row>
    <row r="54" spans="2:17" ht="17.100000000000001">
      <c r="B54" s="125"/>
      <c r="C54" s="137" t="s">
        <v>116</v>
      </c>
      <c r="D54" s="138" t="s">
        <v>234</v>
      </c>
      <c r="E54" s="144">
        <f>IFERROR(COUNTIFS('Audit grid'!$K:$K,'CAP follow up'!E$45,'Audit grid'!$E:$E,'CAP follow up'!$C54,'Audit grid'!$F:$F,'CAP follow up'!$D54,'Audit grid'!$U:$U,"&lt;&gt;N/A"),"N/A")</f>
        <v>0</v>
      </c>
      <c r="F54" s="142">
        <f>IFERROR(COUNTIFS('Audit grid'!$K:$K,'CAP follow up'!F$45,'Audit grid'!$E:$E,'CAP follow up'!$C54,'Audit grid'!$F:$F,'CAP follow up'!$D54,'Audit grid'!$U:$U,"&lt;&gt;N/A"),"N/A")</f>
        <v>0</v>
      </c>
      <c r="G54" s="145">
        <f>IFERROR(COUNTIFS('Audit grid'!$K:$K,'CAP follow up'!G$45,'Audit grid'!$E:$E,'CAP follow up'!$C54,'Audit grid'!$F:$F,'CAP follow up'!$D54,'Audit grid'!$U:$U,"&lt;&gt;N/A"),"N/A")</f>
        <v>0</v>
      </c>
      <c r="H54" s="142">
        <f>IFERROR(COUNTIFS('Audit grid'!$K:$K,'CAP follow up'!H$45,'Audit grid'!$E:$E,'CAP follow up'!$C54,'Audit grid'!$F:$F,'CAP follow up'!$D54,'Audit grid'!$U:$U,$H$44),"N/A")</f>
        <v>0</v>
      </c>
      <c r="I54" s="142">
        <f>IFERROR(COUNTIFS('Audit grid'!$K:$K,'CAP follow up'!I$45,'Audit grid'!$E:$E,'CAP follow up'!$C54,'Audit grid'!$F:$F,'CAP follow up'!$D54,'Audit grid'!$U:$U,$H$44),"N/A")</f>
        <v>0</v>
      </c>
      <c r="J54" s="142">
        <f>IFERROR(COUNTIFS('Audit grid'!$K:$K,'CAP follow up'!J$45,'Audit grid'!$E:$E,'CAP follow up'!$C54,'Audit grid'!$F:$F,'CAP follow up'!$D54,'Audit grid'!$U:$U,$H$44),"N/A")</f>
        <v>0</v>
      </c>
      <c r="K54" s="144">
        <f>IFERROR(COUNTIFS('Audit grid'!$K:$K,'CAP follow up'!K$45,'Audit grid'!$E:$E,'CAP follow up'!$C54,'Audit grid'!$F:$F,'CAP follow up'!$D54,'Audit grid'!$U:$U,$K$44),"N/A")</f>
        <v>0</v>
      </c>
      <c r="L54" s="142">
        <f>IFERROR(COUNTIFS('Audit grid'!$K:$K,'CAP follow up'!L$45,'Audit grid'!$E:$E,'CAP follow up'!$C54,'Audit grid'!$F:$F,'CAP follow up'!$D54,'Audit grid'!$U:$U,$K$44),"N/A")</f>
        <v>0</v>
      </c>
      <c r="M54" s="145">
        <f>IFERROR(COUNTIFS('Audit grid'!$K:$K,'CAP follow up'!M$45,'Audit grid'!$E:$E,'CAP follow up'!$C54,'Audit grid'!$F:$F,'CAP follow up'!$D54,'Audit grid'!$U:$U,$K$44),"N/A")</f>
        <v>0</v>
      </c>
      <c r="N54" s="142">
        <f>IFERROR(COUNTIFS('Audit grid'!$K:$K,'CAP follow up'!N$45,'Audit grid'!$E:$E,'CAP follow up'!$C54,'Audit grid'!$F:$F,'CAP follow up'!$D54,'Audit grid'!$U:$U,$N$44),"N/A")</f>
        <v>0</v>
      </c>
      <c r="O54" s="142">
        <f>IFERROR(COUNTIFS('Audit grid'!$K:$K,'CAP follow up'!O$45,'Audit grid'!$E:$E,'CAP follow up'!$C54,'Audit grid'!$F:$F,'CAP follow up'!$D54,'Audit grid'!$U:$U,$N$44),"N/A")</f>
        <v>0</v>
      </c>
      <c r="P54" s="143">
        <f>IFERROR(COUNTIFS('Audit grid'!$K:$K,'CAP follow up'!P$45,'Audit grid'!$E:$E,'CAP follow up'!$C54,'Audit grid'!$F:$F,'CAP follow up'!$D54,'Audit grid'!$U:$U,$N$44),"N/A")</f>
        <v>0</v>
      </c>
      <c r="Q54" s="127"/>
    </row>
    <row r="55" spans="2:17" ht="17.100000000000001">
      <c r="B55" s="125"/>
      <c r="C55" s="137" t="s">
        <v>116</v>
      </c>
      <c r="D55" s="138" t="s">
        <v>253</v>
      </c>
      <c r="E55" s="144">
        <f>IFERROR(COUNTIFS('Audit grid'!$K:$K,'CAP follow up'!E$45,'Audit grid'!$E:$E,'CAP follow up'!$C55,'Audit grid'!$F:$F,'CAP follow up'!$D55,'Audit grid'!$U:$U,"&lt;&gt;N/A"),"N/A")</f>
        <v>0</v>
      </c>
      <c r="F55" s="142">
        <f>IFERROR(COUNTIFS('Audit grid'!$K:$K,'CAP follow up'!F$45,'Audit grid'!$E:$E,'CAP follow up'!$C55,'Audit grid'!$F:$F,'CAP follow up'!$D55,'Audit grid'!$U:$U,"&lt;&gt;N/A"),"N/A")</f>
        <v>0</v>
      </c>
      <c r="G55" s="145">
        <f>IFERROR(COUNTIFS('Audit grid'!$K:$K,'CAP follow up'!G$45,'Audit grid'!$E:$E,'CAP follow up'!$C55,'Audit grid'!$F:$F,'CAP follow up'!$D55,'Audit grid'!$U:$U,"&lt;&gt;N/A"),"N/A")</f>
        <v>0</v>
      </c>
      <c r="H55" s="142">
        <f>IFERROR(COUNTIFS('Audit grid'!$K:$K,'CAP follow up'!H$45,'Audit grid'!$E:$E,'CAP follow up'!$C55,'Audit grid'!$F:$F,'CAP follow up'!$D55,'Audit grid'!$U:$U,$H$44),"N/A")</f>
        <v>0</v>
      </c>
      <c r="I55" s="142">
        <f>IFERROR(COUNTIFS('Audit grid'!$K:$K,'CAP follow up'!I$45,'Audit grid'!$E:$E,'CAP follow up'!$C55,'Audit grid'!$F:$F,'CAP follow up'!$D55,'Audit grid'!$U:$U,$H$44),"N/A")</f>
        <v>0</v>
      </c>
      <c r="J55" s="142">
        <f>IFERROR(COUNTIFS('Audit grid'!$K:$K,'CAP follow up'!J$45,'Audit grid'!$E:$E,'CAP follow up'!$C55,'Audit grid'!$F:$F,'CAP follow up'!$D55,'Audit grid'!$U:$U,$H$44),"N/A")</f>
        <v>0</v>
      </c>
      <c r="K55" s="144">
        <f>IFERROR(COUNTIFS('Audit grid'!$K:$K,'CAP follow up'!K$45,'Audit grid'!$E:$E,'CAP follow up'!$C55,'Audit grid'!$F:$F,'CAP follow up'!$D55,'Audit grid'!$U:$U,$K$44),"N/A")</f>
        <v>0</v>
      </c>
      <c r="L55" s="142">
        <f>IFERROR(COUNTIFS('Audit grid'!$K:$K,'CAP follow up'!L$45,'Audit grid'!$E:$E,'CAP follow up'!$C55,'Audit grid'!$F:$F,'CAP follow up'!$D55,'Audit grid'!$U:$U,$K$44),"N/A")</f>
        <v>0</v>
      </c>
      <c r="M55" s="145">
        <f>IFERROR(COUNTIFS('Audit grid'!$K:$K,'CAP follow up'!M$45,'Audit grid'!$E:$E,'CAP follow up'!$C55,'Audit grid'!$F:$F,'CAP follow up'!$D55,'Audit grid'!$U:$U,$K$44),"N/A")</f>
        <v>0</v>
      </c>
      <c r="N55" s="142">
        <f>IFERROR(COUNTIFS('Audit grid'!$K:$K,'CAP follow up'!N$45,'Audit grid'!$E:$E,'CAP follow up'!$C55,'Audit grid'!$F:$F,'CAP follow up'!$D55,'Audit grid'!$U:$U,$N$44),"N/A")</f>
        <v>0</v>
      </c>
      <c r="O55" s="142">
        <f>IFERROR(COUNTIFS('Audit grid'!$K:$K,'CAP follow up'!O$45,'Audit grid'!$E:$E,'CAP follow up'!$C55,'Audit grid'!$F:$F,'CAP follow up'!$D55,'Audit grid'!$U:$U,$N$44),"N/A")</f>
        <v>0</v>
      </c>
      <c r="P55" s="143">
        <f>IFERROR(COUNTIFS('Audit grid'!$K:$K,'CAP follow up'!P$45,'Audit grid'!$E:$E,'CAP follow up'!$C55,'Audit grid'!$F:$F,'CAP follow up'!$D55,'Audit grid'!$U:$U,$N$44),"N/A")</f>
        <v>0</v>
      </c>
      <c r="Q55" s="127"/>
    </row>
    <row r="56" spans="2:17" ht="17.100000000000001">
      <c r="B56" s="125"/>
      <c r="C56" s="137" t="s">
        <v>116</v>
      </c>
      <c r="D56" s="138" t="s">
        <v>260</v>
      </c>
      <c r="E56" s="144">
        <f>IFERROR(COUNTIFS('Audit grid'!$K:$K,'CAP follow up'!E$45,'Audit grid'!$E:$E,'CAP follow up'!$C56,'Audit grid'!$F:$F,'CAP follow up'!$D56,'Audit grid'!$U:$U,"&lt;&gt;N/A"),"N/A")</f>
        <v>0</v>
      </c>
      <c r="F56" s="142">
        <f>IFERROR(COUNTIFS('Audit grid'!$K:$K,'CAP follow up'!F$45,'Audit grid'!$E:$E,'CAP follow up'!$C56,'Audit grid'!$F:$F,'CAP follow up'!$D56,'Audit grid'!$U:$U,"&lt;&gt;N/A"),"N/A")</f>
        <v>0</v>
      </c>
      <c r="G56" s="145">
        <f>IFERROR(COUNTIFS('Audit grid'!$K:$K,'CAP follow up'!G$45,'Audit grid'!$E:$E,'CAP follow up'!$C56,'Audit grid'!$F:$F,'CAP follow up'!$D56,'Audit grid'!$U:$U,"&lt;&gt;N/A"),"N/A")</f>
        <v>0</v>
      </c>
      <c r="H56" s="142">
        <f>IFERROR(COUNTIFS('Audit grid'!$K:$K,'CAP follow up'!H$45,'Audit grid'!$E:$E,'CAP follow up'!$C56,'Audit grid'!$F:$F,'CAP follow up'!$D56,'Audit grid'!$U:$U,$H$44),"N/A")</f>
        <v>0</v>
      </c>
      <c r="I56" s="142">
        <f>IFERROR(COUNTIFS('Audit grid'!$K:$K,'CAP follow up'!I$45,'Audit grid'!$E:$E,'CAP follow up'!$C56,'Audit grid'!$F:$F,'CAP follow up'!$D56,'Audit grid'!$U:$U,$H$44),"N/A")</f>
        <v>0</v>
      </c>
      <c r="J56" s="142">
        <f>IFERROR(COUNTIFS('Audit grid'!$K:$K,'CAP follow up'!J$45,'Audit grid'!$E:$E,'CAP follow up'!$C56,'Audit grid'!$F:$F,'CAP follow up'!$D56,'Audit grid'!$U:$U,$H$44),"N/A")</f>
        <v>0</v>
      </c>
      <c r="K56" s="144">
        <f>IFERROR(COUNTIFS('Audit grid'!$K:$K,'CAP follow up'!K$45,'Audit grid'!$E:$E,'CAP follow up'!$C56,'Audit grid'!$F:$F,'CAP follow up'!$D56,'Audit grid'!$U:$U,$K$44),"N/A")</f>
        <v>0</v>
      </c>
      <c r="L56" s="142">
        <f>IFERROR(COUNTIFS('Audit grid'!$K:$K,'CAP follow up'!L$45,'Audit grid'!$E:$E,'CAP follow up'!$C56,'Audit grid'!$F:$F,'CAP follow up'!$D56,'Audit grid'!$U:$U,$K$44),"N/A")</f>
        <v>0</v>
      </c>
      <c r="M56" s="145">
        <f>IFERROR(COUNTIFS('Audit grid'!$K:$K,'CAP follow up'!M$45,'Audit grid'!$E:$E,'CAP follow up'!$C56,'Audit grid'!$F:$F,'CAP follow up'!$D56,'Audit grid'!$U:$U,$K$44),"N/A")</f>
        <v>0</v>
      </c>
      <c r="N56" s="142">
        <f>IFERROR(COUNTIFS('Audit grid'!$K:$K,'CAP follow up'!N$45,'Audit grid'!$E:$E,'CAP follow up'!$C56,'Audit grid'!$F:$F,'CAP follow up'!$D56,'Audit grid'!$U:$U,$N$44),"N/A")</f>
        <v>0</v>
      </c>
      <c r="O56" s="142">
        <f>IFERROR(COUNTIFS('Audit grid'!$K:$K,'CAP follow up'!O$45,'Audit grid'!$E:$E,'CAP follow up'!$C56,'Audit grid'!$F:$F,'CAP follow up'!$D56,'Audit grid'!$U:$U,$N$44),"N/A")</f>
        <v>0</v>
      </c>
      <c r="P56" s="143">
        <f>IFERROR(COUNTIFS('Audit grid'!$K:$K,'CAP follow up'!P$45,'Audit grid'!$E:$E,'CAP follow up'!$C56,'Audit grid'!$F:$F,'CAP follow up'!$D56,'Audit grid'!$U:$U,$N$44),"N/A")</f>
        <v>0</v>
      </c>
      <c r="Q56" s="127"/>
    </row>
    <row r="57" spans="2:17" ht="33.950000000000003">
      <c r="B57" s="125"/>
      <c r="C57" s="137" t="s">
        <v>116</v>
      </c>
      <c r="D57" s="138" t="s">
        <v>291</v>
      </c>
      <c r="E57" s="144">
        <f>IFERROR(COUNTIFS('Audit grid'!$K:$K,'CAP follow up'!E$45,'Audit grid'!$E:$E,'CAP follow up'!$C57,'Audit grid'!$F:$F,'CAP follow up'!$D57,'Audit grid'!$U:$U,"&lt;&gt;N/A"),"N/A")</f>
        <v>0</v>
      </c>
      <c r="F57" s="142">
        <f>IFERROR(COUNTIFS('Audit grid'!$K:$K,'CAP follow up'!F$45,'Audit grid'!$E:$E,'CAP follow up'!$C57,'Audit grid'!$F:$F,'CAP follow up'!$D57,'Audit grid'!$U:$U,"&lt;&gt;N/A"),"N/A")</f>
        <v>0</v>
      </c>
      <c r="G57" s="145">
        <f>IFERROR(COUNTIFS('Audit grid'!$K:$K,'CAP follow up'!G$45,'Audit grid'!$E:$E,'CAP follow up'!$C57,'Audit grid'!$F:$F,'CAP follow up'!$D57,'Audit grid'!$U:$U,"&lt;&gt;N/A"),"N/A")</f>
        <v>0</v>
      </c>
      <c r="H57" s="142">
        <f>IFERROR(COUNTIFS('Audit grid'!$K:$K,'CAP follow up'!H$45,'Audit grid'!$E:$E,'CAP follow up'!$C57,'Audit grid'!$F:$F,'CAP follow up'!$D57,'Audit grid'!$U:$U,$H$44),"N/A")</f>
        <v>0</v>
      </c>
      <c r="I57" s="142">
        <f>IFERROR(COUNTIFS('Audit grid'!$K:$K,'CAP follow up'!I$45,'Audit grid'!$E:$E,'CAP follow up'!$C57,'Audit grid'!$F:$F,'CAP follow up'!$D57,'Audit grid'!$U:$U,$H$44),"N/A")</f>
        <v>0</v>
      </c>
      <c r="J57" s="142">
        <f>IFERROR(COUNTIFS('Audit grid'!$K:$K,'CAP follow up'!J$45,'Audit grid'!$E:$E,'CAP follow up'!$C57,'Audit grid'!$F:$F,'CAP follow up'!$D57,'Audit grid'!$U:$U,$H$44),"N/A")</f>
        <v>0</v>
      </c>
      <c r="K57" s="144">
        <f>IFERROR(COUNTIFS('Audit grid'!$K:$K,'CAP follow up'!K$45,'Audit grid'!$E:$E,'CAP follow up'!$C57,'Audit grid'!$F:$F,'CAP follow up'!$D57,'Audit grid'!$U:$U,$K$44),"N/A")</f>
        <v>0</v>
      </c>
      <c r="L57" s="142">
        <f>IFERROR(COUNTIFS('Audit grid'!$K:$K,'CAP follow up'!L$45,'Audit grid'!$E:$E,'CAP follow up'!$C57,'Audit grid'!$F:$F,'CAP follow up'!$D57,'Audit grid'!$U:$U,$K$44),"N/A")</f>
        <v>0</v>
      </c>
      <c r="M57" s="145">
        <f>IFERROR(COUNTIFS('Audit grid'!$K:$K,'CAP follow up'!M$45,'Audit grid'!$E:$E,'CAP follow up'!$C57,'Audit grid'!$F:$F,'CAP follow up'!$D57,'Audit grid'!$U:$U,$K$44),"N/A")</f>
        <v>0</v>
      </c>
      <c r="N57" s="142">
        <f>IFERROR(COUNTIFS('Audit grid'!$K:$K,'CAP follow up'!N$45,'Audit grid'!$E:$E,'CAP follow up'!$C57,'Audit grid'!$F:$F,'CAP follow up'!$D57,'Audit grid'!$U:$U,$N$44),"N/A")</f>
        <v>0</v>
      </c>
      <c r="O57" s="142">
        <f>IFERROR(COUNTIFS('Audit grid'!$K:$K,'CAP follow up'!O$45,'Audit grid'!$E:$E,'CAP follow up'!$C57,'Audit grid'!$F:$F,'CAP follow up'!$D57,'Audit grid'!$U:$U,$N$44),"N/A")</f>
        <v>0</v>
      </c>
      <c r="P57" s="143">
        <f>IFERROR(COUNTIFS('Audit grid'!$K:$K,'CAP follow up'!P$45,'Audit grid'!$E:$E,'CAP follow up'!$C57,'Audit grid'!$F:$F,'CAP follow up'!$D57,'Audit grid'!$U:$U,$N$44),"N/A")</f>
        <v>0</v>
      </c>
      <c r="Q57" s="127"/>
    </row>
    <row r="58" spans="2:17" ht="33.950000000000003">
      <c r="B58" s="125"/>
      <c r="C58" s="146" t="s">
        <v>116</v>
      </c>
      <c r="D58" s="147" t="s">
        <v>305</v>
      </c>
      <c r="E58" s="148">
        <f>IFERROR(COUNTIFS('Audit grid'!$K:$K,'CAP follow up'!E$45,'Audit grid'!$E:$E,'CAP follow up'!$C58,'Audit grid'!$F:$F,'CAP follow up'!$D58,'Audit grid'!$U:$U,"&lt;&gt;N/A"),"N/A")</f>
        <v>0</v>
      </c>
      <c r="F58" s="149">
        <f>IFERROR(COUNTIFS('Audit grid'!$K:$K,'CAP follow up'!F$45,'Audit grid'!$E:$E,'CAP follow up'!$C58,'Audit grid'!$F:$F,'CAP follow up'!$D58,'Audit grid'!$U:$U,"&lt;&gt;N/A"),"N/A")</f>
        <v>0</v>
      </c>
      <c r="G58" s="150">
        <f>IFERROR(COUNTIFS('Audit grid'!$K:$K,'CAP follow up'!G$45,'Audit grid'!$E:$E,'CAP follow up'!$C58,'Audit grid'!$F:$F,'CAP follow up'!$D58,'Audit grid'!$U:$U,"&lt;&gt;N/A"),"N/A")</f>
        <v>0</v>
      </c>
      <c r="H58" s="149">
        <f>IFERROR(COUNTIFS('Audit grid'!$K:$K,'CAP follow up'!H$45,'Audit grid'!$E:$E,'CAP follow up'!$C58,'Audit grid'!$F:$F,'CAP follow up'!$D58,'Audit grid'!$U:$U,$H$44),"N/A")</f>
        <v>0</v>
      </c>
      <c r="I58" s="149">
        <f>IFERROR(COUNTIFS('Audit grid'!$K:$K,'CAP follow up'!I$45,'Audit grid'!$E:$E,'CAP follow up'!$C58,'Audit grid'!$F:$F,'CAP follow up'!$D58,'Audit grid'!$U:$U,$H$44),"N/A")</f>
        <v>0</v>
      </c>
      <c r="J58" s="149">
        <f>IFERROR(COUNTIFS('Audit grid'!$K:$K,'CAP follow up'!J$45,'Audit grid'!$E:$E,'CAP follow up'!$C58,'Audit grid'!$F:$F,'CAP follow up'!$D58,'Audit grid'!$U:$U,$H$44),"N/A")</f>
        <v>0</v>
      </c>
      <c r="K58" s="148">
        <f>IFERROR(COUNTIFS('Audit grid'!$K:$K,'CAP follow up'!K$45,'Audit grid'!$E:$E,'CAP follow up'!$C58,'Audit grid'!$F:$F,'CAP follow up'!$D58,'Audit grid'!$U:$U,$K$44),"N/A")</f>
        <v>0</v>
      </c>
      <c r="L58" s="149">
        <f>IFERROR(COUNTIFS('Audit grid'!$K:$K,'CAP follow up'!L$45,'Audit grid'!$E:$E,'CAP follow up'!$C58,'Audit grid'!$F:$F,'CAP follow up'!$D58,'Audit grid'!$U:$U,$K$44),"N/A")</f>
        <v>0</v>
      </c>
      <c r="M58" s="150">
        <f>IFERROR(COUNTIFS('Audit grid'!$K:$K,'CAP follow up'!M$45,'Audit grid'!$E:$E,'CAP follow up'!$C58,'Audit grid'!$F:$F,'CAP follow up'!$D58,'Audit grid'!$U:$U,$K$44),"N/A")</f>
        <v>0</v>
      </c>
      <c r="N58" s="149">
        <f>IFERROR(COUNTIFS('Audit grid'!$K:$K,'CAP follow up'!N$45,'Audit grid'!$E:$E,'CAP follow up'!$C58,'Audit grid'!$F:$F,'CAP follow up'!$D58,'Audit grid'!$U:$U,$N$44),"N/A")</f>
        <v>0</v>
      </c>
      <c r="O58" s="149">
        <f>IFERROR(COUNTIFS('Audit grid'!$K:$K,'CAP follow up'!O$45,'Audit grid'!$E:$E,'CAP follow up'!$C58,'Audit grid'!$F:$F,'CAP follow up'!$D58,'Audit grid'!$U:$U,$N$44),"N/A")</f>
        <v>0</v>
      </c>
      <c r="P58" s="151">
        <f>IFERROR(COUNTIFS('Audit grid'!$K:$K,'CAP follow up'!P$45,'Audit grid'!$E:$E,'CAP follow up'!$C58,'Audit grid'!$F:$F,'CAP follow up'!$D58,'Audit grid'!$U:$U,$N$44),"N/A")</f>
        <v>0</v>
      </c>
      <c r="Q58" s="127"/>
    </row>
    <row r="59" spans="2:17" ht="17.100000000000001">
      <c r="B59" s="125"/>
      <c r="C59" s="137" t="s">
        <v>330</v>
      </c>
      <c r="D59" s="138" t="s">
        <v>331</v>
      </c>
      <c r="E59" s="144">
        <f>IFERROR(COUNTIFS('Audit grid'!$K:$K,'CAP follow up'!E$45,'Audit grid'!$E:$E,'CAP follow up'!$C59,'Audit grid'!$F:$F,'CAP follow up'!$D59,'Audit grid'!$U:$U,"&lt;&gt;N/A"),"N/A")</f>
        <v>0</v>
      </c>
      <c r="F59" s="142">
        <f>IFERROR(COUNTIFS('Audit grid'!$K:$K,'CAP follow up'!F$45,'Audit grid'!$E:$E,'CAP follow up'!$C59,'Audit grid'!$F:$F,'CAP follow up'!$D59,'Audit grid'!$U:$U,"&lt;&gt;N/A"),"N/A")</f>
        <v>0</v>
      </c>
      <c r="G59" s="145">
        <f>IFERROR(COUNTIFS('Audit grid'!$K:$K,'CAP follow up'!G$45,'Audit grid'!$E:$E,'CAP follow up'!$C59,'Audit grid'!$F:$F,'CAP follow up'!$D59,'Audit grid'!$U:$U,"&lt;&gt;N/A"),"N/A")</f>
        <v>0</v>
      </c>
      <c r="H59" s="142">
        <f>IFERROR(COUNTIFS('Audit grid'!$K:$K,'CAP follow up'!H$45,'Audit grid'!$E:$E,'CAP follow up'!$C59,'Audit grid'!$F:$F,'CAP follow up'!$D59,'Audit grid'!$U:$U,$H$44),"N/A")</f>
        <v>0</v>
      </c>
      <c r="I59" s="142">
        <f>IFERROR(COUNTIFS('Audit grid'!$K:$K,'CAP follow up'!I$45,'Audit grid'!$E:$E,'CAP follow up'!$C59,'Audit grid'!$F:$F,'CAP follow up'!$D59,'Audit grid'!$U:$U,$H$44),"N/A")</f>
        <v>0</v>
      </c>
      <c r="J59" s="142">
        <f>IFERROR(COUNTIFS('Audit grid'!$K:$K,'CAP follow up'!J$45,'Audit grid'!$E:$E,'CAP follow up'!$C59,'Audit grid'!$F:$F,'CAP follow up'!$D59,'Audit grid'!$U:$U,$H$44),"N/A")</f>
        <v>0</v>
      </c>
      <c r="K59" s="144">
        <f>IFERROR(COUNTIFS('Audit grid'!$K:$K,'CAP follow up'!K$45,'Audit grid'!$E:$E,'CAP follow up'!$C59,'Audit grid'!$F:$F,'CAP follow up'!$D59,'Audit grid'!$U:$U,$K$44),"N/A")</f>
        <v>0</v>
      </c>
      <c r="L59" s="142">
        <f>IFERROR(COUNTIFS('Audit grid'!$K:$K,'CAP follow up'!L$45,'Audit grid'!$E:$E,'CAP follow up'!$C59,'Audit grid'!$F:$F,'CAP follow up'!$D59,'Audit grid'!$U:$U,$K$44),"N/A")</f>
        <v>0</v>
      </c>
      <c r="M59" s="145">
        <f>IFERROR(COUNTIFS('Audit grid'!$K:$K,'CAP follow up'!M$45,'Audit grid'!$E:$E,'CAP follow up'!$C59,'Audit grid'!$F:$F,'CAP follow up'!$D59,'Audit grid'!$U:$U,$K$44),"N/A")</f>
        <v>0</v>
      </c>
      <c r="N59" s="142">
        <f>IFERROR(COUNTIFS('Audit grid'!$K:$K,'CAP follow up'!N$45,'Audit grid'!$E:$E,'CAP follow up'!$C59,'Audit grid'!$F:$F,'CAP follow up'!$D59,'Audit grid'!$U:$U,$N$44),"N/A")</f>
        <v>0</v>
      </c>
      <c r="O59" s="142">
        <f>IFERROR(COUNTIFS('Audit grid'!$K:$K,'CAP follow up'!O$45,'Audit grid'!$E:$E,'CAP follow up'!$C59,'Audit grid'!$F:$F,'CAP follow up'!$D59,'Audit grid'!$U:$U,$N$44),"N/A")</f>
        <v>0</v>
      </c>
      <c r="P59" s="143">
        <f>IFERROR(COUNTIFS('Audit grid'!$K:$K,'CAP follow up'!P$45,'Audit grid'!$E:$E,'CAP follow up'!$C59,'Audit grid'!$F:$F,'CAP follow up'!$D59,'Audit grid'!$U:$U,$N$44),"N/A")</f>
        <v>0</v>
      </c>
      <c r="Q59" s="127"/>
    </row>
    <row r="60" spans="2:17" ht="33.950000000000003">
      <c r="B60" s="125"/>
      <c r="C60" s="137" t="s">
        <v>330</v>
      </c>
      <c r="D60" s="138" t="s">
        <v>349</v>
      </c>
      <c r="E60" s="144">
        <f>IFERROR(COUNTIFS('Audit grid'!$K:$K,'CAP follow up'!E$45,'Audit grid'!$E:$E,'CAP follow up'!$C60,'Audit grid'!$F:$F,'CAP follow up'!$D60,'Audit grid'!$U:$U,"&lt;&gt;N/A"),"N/A")</f>
        <v>0</v>
      </c>
      <c r="F60" s="142">
        <f>IFERROR(COUNTIFS('Audit grid'!$K:$K,'CAP follow up'!F$45,'Audit grid'!$E:$E,'CAP follow up'!$C60,'Audit grid'!$F:$F,'CAP follow up'!$D60,'Audit grid'!$U:$U,"&lt;&gt;N/A"),"N/A")</f>
        <v>0</v>
      </c>
      <c r="G60" s="145">
        <f>IFERROR(COUNTIFS('Audit grid'!$K:$K,'CAP follow up'!G$45,'Audit grid'!$E:$E,'CAP follow up'!$C60,'Audit grid'!$F:$F,'CAP follow up'!$D60,'Audit grid'!$U:$U,"&lt;&gt;N/A"),"N/A")</f>
        <v>0</v>
      </c>
      <c r="H60" s="142">
        <f>IFERROR(COUNTIFS('Audit grid'!$K:$K,'CAP follow up'!H$45,'Audit grid'!$E:$E,'CAP follow up'!$C60,'Audit grid'!$F:$F,'CAP follow up'!$D60,'Audit grid'!$U:$U,$H$44),"N/A")</f>
        <v>0</v>
      </c>
      <c r="I60" s="142">
        <f>IFERROR(COUNTIFS('Audit grid'!$K:$K,'CAP follow up'!I$45,'Audit grid'!$E:$E,'CAP follow up'!$C60,'Audit grid'!$F:$F,'CAP follow up'!$D60,'Audit grid'!$U:$U,$H$44),"N/A")</f>
        <v>0</v>
      </c>
      <c r="J60" s="142">
        <f>IFERROR(COUNTIFS('Audit grid'!$K:$K,'CAP follow up'!J$45,'Audit grid'!$E:$E,'CAP follow up'!$C60,'Audit grid'!$F:$F,'CAP follow up'!$D60,'Audit grid'!$U:$U,$H$44),"N/A")</f>
        <v>0</v>
      </c>
      <c r="K60" s="144">
        <f>IFERROR(COUNTIFS('Audit grid'!$K:$K,'CAP follow up'!K$45,'Audit grid'!$E:$E,'CAP follow up'!$C60,'Audit grid'!$F:$F,'CAP follow up'!$D60,'Audit grid'!$U:$U,$K$44),"N/A")</f>
        <v>0</v>
      </c>
      <c r="L60" s="142">
        <f>IFERROR(COUNTIFS('Audit grid'!$K:$K,'CAP follow up'!L$45,'Audit grid'!$E:$E,'CAP follow up'!$C60,'Audit grid'!$F:$F,'CAP follow up'!$D60,'Audit grid'!$U:$U,$K$44),"N/A")</f>
        <v>0</v>
      </c>
      <c r="M60" s="145">
        <f>IFERROR(COUNTIFS('Audit grid'!$K:$K,'CAP follow up'!M$45,'Audit grid'!$E:$E,'CAP follow up'!$C60,'Audit grid'!$F:$F,'CAP follow up'!$D60,'Audit grid'!$U:$U,$K$44),"N/A")</f>
        <v>0</v>
      </c>
      <c r="N60" s="142">
        <f>IFERROR(COUNTIFS('Audit grid'!$K:$K,'CAP follow up'!N$45,'Audit grid'!$E:$E,'CAP follow up'!$C60,'Audit grid'!$F:$F,'CAP follow up'!$D60,'Audit grid'!$U:$U,$N$44),"N/A")</f>
        <v>0</v>
      </c>
      <c r="O60" s="142">
        <f>IFERROR(COUNTIFS('Audit grid'!$K:$K,'CAP follow up'!O$45,'Audit grid'!$E:$E,'CAP follow up'!$C60,'Audit grid'!$F:$F,'CAP follow up'!$D60,'Audit grid'!$U:$U,$N$44),"N/A")</f>
        <v>0</v>
      </c>
      <c r="P60" s="143">
        <f>IFERROR(COUNTIFS('Audit grid'!$K:$K,'CAP follow up'!P$45,'Audit grid'!$E:$E,'CAP follow up'!$C60,'Audit grid'!$F:$F,'CAP follow up'!$D60,'Audit grid'!$U:$U,$N$44),"N/A")</f>
        <v>0</v>
      </c>
      <c r="Q60" s="127"/>
    </row>
    <row r="61" spans="2:17" ht="17.100000000000001">
      <c r="B61" s="125"/>
      <c r="C61" s="137" t="s">
        <v>330</v>
      </c>
      <c r="D61" s="138" t="s">
        <v>377</v>
      </c>
      <c r="E61" s="144">
        <f>IFERROR(COUNTIFS('Audit grid'!$K:$K,'CAP follow up'!E$45,'Audit grid'!$E:$E,'CAP follow up'!$C61,'Audit grid'!$F:$F,'CAP follow up'!$D61,'Audit grid'!$U:$U,"&lt;&gt;N/A"),"N/A")</f>
        <v>0</v>
      </c>
      <c r="F61" s="142">
        <f>IFERROR(COUNTIFS('Audit grid'!$K:$K,'CAP follow up'!F$45,'Audit grid'!$E:$E,'CAP follow up'!$C61,'Audit grid'!$F:$F,'CAP follow up'!$D61,'Audit grid'!$U:$U,"&lt;&gt;N/A"),"N/A")</f>
        <v>0</v>
      </c>
      <c r="G61" s="145">
        <f>IFERROR(COUNTIFS('Audit grid'!$K:$K,'CAP follow up'!G$45,'Audit grid'!$E:$E,'CAP follow up'!$C61,'Audit grid'!$F:$F,'CAP follow up'!$D61,'Audit grid'!$U:$U,"&lt;&gt;N/A"),"N/A")</f>
        <v>0</v>
      </c>
      <c r="H61" s="142">
        <f>IFERROR(COUNTIFS('Audit grid'!$K:$K,'CAP follow up'!H$45,'Audit grid'!$E:$E,'CAP follow up'!$C61,'Audit grid'!$F:$F,'CAP follow up'!$D61,'Audit grid'!$U:$U,$H$44),"N/A")</f>
        <v>0</v>
      </c>
      <c r="I61" s="142">
        <f>IFERROR(COUNTIFS('Audit grid'!$K:$K,'CAP follow up'!I$45,'Audit grid'!$E:$E,'CAP follow up'!$C61,'Audit grid'!$F:$F,'CAP follow up'!$D61,'Audit grid'!$U:$U,$H$44),"N/A")</f>
        <v>0</v>
      </c>
      <c r="J61" s="142">
        <f>IFERROR(COUNTIFS('Audit grid'!$K:$K,'CAP follow up'!J$45,'Audit grid'!$E:$E,'CAP follow up'!$C61,'Audit grid'!$F:$F,'CAP follow up'!$D61,'Audit grid'!$U:$U,$H$44),"N/A")</f>
        <v>0</v>
      </c>
      <c r="K61" s="144">
        <f>IFERROR(COUNTIFS('Audit grid'!$K:$K,'CAP follow up'!K$45,'Audit grid'!$E:$E,'CAP follow up'!$C61,'Audit grid'!$F:$F,'CAP follow up'!$D61,'Audit grid'!$U:$U,$K$44),"N/A")</f>
        <v>0</v>
      </c>
      <c r="L61" s="142">
        <f>IFERROR(COUNTIFS('Audit grid'!$K:$K,'CAP follow up'!L$45,'Audit grid'!$E:$E,'CAP follow up'!$C61,'Audit grid'!$F:$F,'CAP follow up'!$D61,'Audit grid'!$U:$U,$K$44),"N/A")</f>
        <v>0</v>
      </c>
      <c r="M61" s="145">
        <f>IFERROR(COUNTIFS('Audit grid'!$K:$K,'CAP follow up'!M$45,'Audit grid'!$E:$E,'CAP follow up'!$C61,'Audit grid'!$F:$F,'CAP follow up'!$D61,'Audit grid'!$U:$U,$K$44),"N/A")</f>
        <v>0</v>
      </c>
      <c r="N61" s="142">
        <f>IFERROR(COUNTIFS('Audit grid'!$K:$K,'CAP follow up'!N$45,'Audit grid'!$E:$E,'CAP follow up'!$C61,'Audit grid'!$F:$F,'CAP follow up'!$D61,'Audit grid'!$U:$U,$N$44),"N/A")</f>
        <v>0</v>
      </c>
      <c r="O61" s="142">
        <f>IFERROR(COUNTIFS('Audit grid'!$K:$K,'CAP follow up'!O$45,'Audit grid'!$E:$E,'CAP follow up'!$C61,'Audit grid'!$F:$F,'CAP follow up'!$D61,'Audit grid'!$U:$U,$N$44),"N/A")</f>
        <v>0</v>
      </c>
      <c r="P61" s="143">
        <f>IFERROR(COUNTIFS('Audit grid'!$K:$K,'CAP follow up'!P$45,'Audit grid'!$E:$E,'CAP follow up'!$C61,'Audit grid'!$F:$F,'CAP follow up'!$D61,'Audit grid'!$U:$U,$N$44),"N/A")</f>
        <v>0</v>
      </c>
      <c r="Q61" s="127"/>
    </row>
    <row r="62" spans="2:17" ht="33.950000000000003">
      <c r="B62" s="125"/>
      <c r="C62" s="137" t="s">
        <v>330</v>
      </c>
      <c r="D62" s="138" t="s">
        <v>384</v>
      </c>
      <c r="E62" s="144">
        <f>IFERROR(COUNTIFS('Audit grid'!$K:$K,'CAP follow up'!E$45,'Audit grid'!$E:$E,'CAP follow up'!$C62,'Audit grid'!$F:$F,'CAP follow up'!$D62,'Audit grid'!$U:$U,"&lt;&gt;N/A"),"N/A")</f>
        <v>0</v>
      </c>
      <c r="F62" s="142">
        <f>IFERROR(COUNTIFS('Audit grid'!$K:$K,'CAP follow up'!F$45,'Audit grid'!$E:$E,'CAP follow up'!$C62,'Audit grid'!$F:$F,'CAP follow up'!$D62,'Audit grid'!$U:$U,"&lt;&gt;N/A"),"N/A")</f>
        <v>0</v>
      </c>
      <c r="G62" s="145">
        <f>IFERROR(COUNTIFS('Audit grid'!$K:$K,'CAP follow up'!G$45,'Audit grid'!$E:$E,'CAP follow up'!$C62,'Audit grid'!$F:$F,'CAP follow up'!$D62,'Audit grid'!$U:$U,"&lt;&gt;N/A"),"N/A")</f>
        <v>0</v>
      </c>
      <c r="H62" s="142">
        <f>IFERROR(COUNTIFS('Audit grid'!$K:$K,'CAP follow up'!H$45,'Audit grid'!$E:$E,'CAP follow up'!$C62,'Audit grid'!$F:$F,'CAP follow up'!$D62,'Audit grid'!$U:$U,$H$44),"N/A")</f>
        <v>0</v>
      </c>
      <c r="I62" s="142">
        <f>IFERROR(COUNTIFS('Audit grid'!$K:$K,'CAP follow up'!I$45,'Audit grid'!$E:$E,'CAP follow up'!$C62,'Audit grid'!$F:$F,'CAP follow up'!$D62,'Audit grid'!$U:$U,$H$44),"N/A")</f>
        <v>0</v>
      </c>
      <c r="J62" s="142">
        <f>IFERROR(COUNTIFS('Audit grid'!$K:$K,'CAP follow up'!J$45,'Audit grid'!$E:$E,'CAP follow up'!$C62,'Audit grid'!$F:$F,'CAP follow up'!$D62,'Audit grid'!$U:$U,$H$44),"N/A")</f>
        <v>0</v>
      </c>
      <c r="K62" s="144">
        <f>IFERROR(COUNTIFS('Audit grid'!$K:$K,'CAP follow up'!K$45,'Audit grid'!$E:$E,'CAP follow up'!$C62,'Audit grid'!$F:$F,'CAP follow up'!$D62,'Audit grid'!$U:$U,$K$44),"N/A")</f>
        <v>0</v>
      </c>
      <c r="L62" s="142">
        <f>IFERROR(COUNTIFS('Audit grid'!$K:$K,'CAP follow up'!L$45,'Audit grid'!$E:$E,'CAP follow up'!$C62,'Audit grid'!$F:$F,'CAP follow up'!$D62,'Audit grid'!$U:$U,$K$44),"N/A")</f>
        <v>0</v>
      </c>
      <c r="M62" s="145">
        <f>IFERROR(COUNTIFS('Audit grid'!$K:$K,'CAP follow up'!M$45,'Audit grid'!$E:$E,'CAP follow up'!$C62,'Audit grid'!$F:$F,'CAP follow up'!$D62,'Audit grid'!$U:$U,$K$44),"N/A")</f>
        <v>0</v>
      </c>
      <c r="N62" s="142">
        <f>IFERROR(COUNTIFS('Audit grid'!$K:$K,'CAP follow up'!N$45,'Audit grid'!$E:$E,'CAP follow up'!$C62,'Audit grid'!$F:$F,'CAP follow up'!$D62,'Audit grid'!$U:$U,$N$44),"N/A")</f>
        <v>0</v>
      </c>
      <c r="O62" s="142">
        <f>IFERROR(COUNTIFS('Audit grid'!$K:$K,'CAP follow up'!O$45,'Audit grid'!$E:$E,'CAP follow up'!$C62,'Audit grid'!$F:$F,'CAP follow up'!$D62,'Audit grid'!$U:$U,$N$44),"N/A")</f>
        <v>0</v>
      </c>
      <c r="P62" s="143">
        <f>IFERROR(COUNTIFS('Audit grid'!$K:$K,'CAP follow up'!P$45,'Audit grid'!$E:$E,'CAP follow up'!$C62,'Audit grid'!$F:$F,'CAP follow up'!$D62,'Audit grid'!$U:$U,$N$44),"N/A")</f>
        <v>0</v>
      </c>
      <c r="Q62" s="127"/>
    </row>
    <row r="63" spans="2:17" ht="17.100000000000001">
      <c r="B63" s="125"/>
      <c r="C63" s="137" t="s">
        <v>330</v>
      </c>
      <c r="D63" s="138" t="s">
        <v>388</v>
      </c>
      <c r="E63" s="144">
        <f>IFERROR(COUNTIFS('Audit grid'!$K:$K,'CAP follow up'!E$45,'Audit grid'!$E:$E,'CAP follow up'!$C63,'Audit grid'!$F:$F,'CAP follow up'!$D63,'Audit grid'!$U:$U,"&lt;&gt;N/A"),"N/A")</f>
        <v>0</v>
      </c>
      <c r="F63" s="142">
        <f>IFERROR(COUNTIFS('Audit grid'!$K:$K,'CAP follow up'!F$45,'Audit grid'!$E:$E,'CAP follow up'!$C63,'Audit grid'!$F:$F,'CAP follow up'!$D63,'Audit grid'!$U:$U,"&lt;&gt;N/A"),"N/A")</f>
        <v>0</v>
      </c>
      <c r="G63" s="145">
        <f>IFERROR(COUNTIFS('Audit grid'!$K:$K,'CAP follow up'!G$45,'Audit grid'!$E:$E,'CAP follow up'!$C63,'Audit grid'!$F:$F,'CAP follow up'!$D63,'Audit grid'!$U:$U,"&lt;&gt;N/A"),"N/A")</f>
        <v>0</v>
      </c>
      <c r="H63" s="142">
        <f>IFERROR(COUNTIFS('Audit grid'!$K:$K,'CAP follow up'!H$45,'Audit grid'!$E:$E,'CAP follow up'!$C63,'Audit grid'!$F:$F,'CAP follow up'!$D63,'Audit grid'!$U:$U,$H$44),"N/A")</f>
        <v>0</v>
      </c>
      <c r="I63" s="142">
        <f>IFERROR(COUNTIFS('Audit grid'!$K:$K,'CAP follow up'!I$45,'Audit grid'!$E:$E,'CAP follow up'!$C63,'Audit grid'!$F:$F,'CAP follow up'!$D63,'Audit grid'!$U:$U,$H$44),"N/A")</f>
        <v>0</v>
      </c>
      <c r="J63" s="142">
        <f>IFERROR(COUNTIFS('Audit grid'!$K:$K,'CAP follow up'!J$45,'Audit grid'!$E:$E,'CAP follow up'!$C63,'Audit grid'!$F:$F,'CAP follow up'!$D63,'Audit grid'!$U:$U,$H$44),"N/A")</f>
        <v>0</v>
      </c>
      <c r="K63" s="144">
        <f>IFERROR(COUNTIFS('Audit grid'!$K:$K,'CAP follow up'!K$45,'Audit grid'!$E:$E,'CAP follow up'!$C63,'Audit grid'!$F:$F,'CAP follow up'!$D63,'Audit grid'!$U:$U,$K$44),"N/A")</f>
        <v>0</v>
      </c>
      <c r="L63" s="142">
        <f>IFERROR(COUNTIFS('Audit grid'!$K:$K,'CAP follow up'!L$45,'Audit grid'!$E:$E,'CAP follow up'!$C63,'Audit grid'!$F:$F,'CAP follow up'!$D63,'Audit grid'!$U:$U,$K$44),"N/A")</f>
        <v>0</v>
      </c>
      <c r="M63" s="145">
        <f>IFERROR(COUNTIFS('Audit grid'!$K:$K,'CAP follow up'!M$45,'Audit grid'!$E:$E,'CAP follow up'!$C63,'Audit grid'!$F:$F,'CAP follow up'!$D63,'Audit grid'!$U:$U,$K$44),"N/A")</f>
        <v>0</v>
      </c>
      <c r="N63" s="142">
        <f>IFERROR(COUNTIFS('Audit grid'!$K:$K,'CAP follow up'!N$45,'Audit grid'!$E:$E,'CAP follow up'!$C63,'Audit grid'!$F:$F,'CAP follow up'!$D63,'Audit grid'!$U:$U,$N$44),"N/A")</f>
        <v>0</v>
      </c>
      <c r="O63" s="142">
        <f>IFERROR(COUNTIFS('Audit grid'!$K:$K,'CAP follow up'!O$45,'Audit grid'!$E:$E,'CAP follow up'!$C63,'Audit grid'!$F:$F,'CAP follow up'!$D63,'Audit grid'!$U:$U,$N$44),"N/A")</f>
        <v>0</v>
      </c>
      <c r="P63" s="143">
        <f>IFERROR(COUNTIFS('Audit grid'!$K:$K,'CAP follow up'!P$45,'Audit grid'!$E:$E,'CAP follow up'!$C63,'Audit grid'!$F:$F,'CAP follow up'!$D63,'Audit grid'!$U:$U,$N$44),"N/A")</f>
        <v>0</v>
      </c>
      <c r="Q63" s="127"/>
    </row>
    <row r="64" spans="2:17" ht="17.100000000000001">
      <c r="B64" s="125"/>
      <c r="C64" s="137" t="s">
        <v>330</v>
      </c>
      <c r="D64" s="138" t="s">
        <v>405</v>
      </c>
      <c r="E64" s="144">
        <f>IFERROR(COUNTIFS('Audit grid'!$K:$K,'CAP follow up'!E$45,'Audit grid'!$E:$E,'CAP follow up'!$C64,'Audit grid'!$F:$F,'CAP follow up'!$D64,'Audit grid'!$U:$U,"&lt;&gt;N/A"),"N/A")</f>
        <v>0</v>
      </c>
      <c r="F64" s="142">
        <f>IFERROR(COUNTIFS('Audit grid'!$K:$K,'CAP follow up'!F$45,'Audit grid'!$E:$E,'CAP follow up'!$C64,'Audit grid'!$F:$F,'CAP follow up'!$D64,'Audit grid'!$U:$U,"&lt;&gt;N/A"),"N/A")</f>
        <v>0</v>
      </c>
      <c r="G64" s="145">
        <f>IFERROR(COUNTIFS('Audit grid'!$K:$K,'CAP follow up'!G$45,'Audit grid'!$E:$E,'CAP follow up'!$C64,'Audit grid'!$F:$F,'CAP follow up'!$D64,'Audit grid'!$U:$U,"&lt;&gt;N/A"),"N/A")</f>
        <v>0</v>
      </c>
      <c r="H64" s="142">
        <f>IFERROR(COUNTIFS('Audit grid'!$K:$K,'CAP follow up'!H$45,'Audit grid'!$E:$E,'CAP follow up'!$C64,'Audit grid'!$F:$F,'CAP follow up'!$D64,'Audit grid'!$U:$U,$H$44),"N/A")</f>
        <v>0</v>
      </c>
      <c r="I64" s="142">
        <f>IFERROR(COUNTIFS('Audit grid'!$K:$K,'CAP follow up'!I$45,'Audit grid'!$E:$E,'CAP follow up'!$C64,'Audit grid'!$F:$F,'CAP follow up'!$D64,'Audit grid'!$U:$U,$H$44),"N/A")</f>
        <v>0</v>
      </c>
      <c r="J64" s="142">
        <f>IFERROR(COUNTIFS('Audit grid'!$K:$K,'CAP follow up'!J$45,'Audit grid'!$E:$E,'CAP follow up'!$C64,'Audit grid'!$F:$F,'CAP follow up'!$D64,'Audit grid'!$U:$U,$H$44),"N/A")</f>
        <v>0</v>
      </c>
      <c r="K64" s="144">
        <f>IFERROR(COUNTIFS('Audit grid'!$K:$K,'CAP follow up'!K$45,'Audit grid'!$E:$E,'CAP follow up'!$C64,'Audit grid'!$F:$F,'CAP follow up'!$D64,'Audit grid'!$U:$U,$K$44),"N/A")</f>
        <v>0</v>
      </c>
      <c r="L64" s="142">
        <f>IFERROR(COUNTIFS('Audit grid'!$K:$K,'CAP follow up'!L$45,'Audit grid'!$E:$E,'CAP follow up'!$C64,'Audit grid'!$F:$F,'CAP follow up'!$D64,'Audit grid'!$U:$U,$K$44),"N/A")</f>
        <v>0</v>
      </c>
      <c r="M64" s="145">
        <f>IFERROR(COUNTIFS('Audit grid'!$K:$K,'CAP follow up'!M$45,'Audit grid'!$E:$E,'CAP follow up'!$C64,'Audit grid'!$F:$F,'CAP follow up'!$D64,'Audit grid'!$U:$U,$K$44),"N/A")</f>
        <v>0</v>
      </c>
      <c r="N64" s="142">
        <f>IFERROR(COUNTIFS('Audit grid'!$K:$K,'CAP follow up'!N$45,'Audit grid'!$E:$E,'CAP follow up'!$C64,'Audit grid'!$F:$F,'CAP follow up'!$D64,'Audit grid'!$U:$U,$N$44),"N/A")</f>
        <v>0</v>
      </c>
      <c r="O64" s="142">
        <f>IFERROR(COUNTIFS('Audit grid'!$K:$K,'CAP follow up'!O$45,'Audit grid'!$E:$E,'CAP follow up'!$C64,'Audit grid'!$F:$F,'CAP follow up'!$D64,'Audit grid'!$U:$U,$N$44),"N/A")</f>
        <v>0</v>
      </c>
      <c r="P64" s="143">
        <f>IFERROR(COUNTIFS('Audit grid'!$K:$K,'CAP follow up'!P$45,'Audit grid'!$E:$E,'CAP follow up'!$C64,'Audit grid'!$F:$F,'CAP follow up'!$D64,'Audit grid'!$U:$U,$N$44),"N/A")</f>
        <v>0</v>
      </c>
      <c r="Q64" s="127"/>
    </row>
    <row r="65" spans="2:17" ht="17.100000000000001">
      <c r="B65" s="125"/>
      <c r="C65" s="137" t="s">
        <v>330</v>
      </c>
      <c r="D65" s="138" t="s">
        <v>424</v>
      </c>
      <c r="E65" s="144">
        <f>IFERROR(COUNTIFS('Audit grid'!$K:$K,'CAP follow up'!E$45,'Audit grid'!$E:$E,'CAP follow up'!$C65,'Audit grid'!$F:$F,'CAP follow up'!$D65,'Audit grid'!$U:$U,"&lt;&gt;N/A"),"N/A")</f>
        <v>0</v>
      </c>
      <c r="F65" s="142">
        <f>IFERROR(COUNTIFS('Audit grid'!$K:$K,'CAP follow up'!F$45,'Audit grid'!$E:$E,'CAP follow up'!$C65,'Audit grid'!$F:$F,'CAP follow up'!$D65,'Audit grid'!$U:$U,"&lt;&gt;N/A"),"N/A")</f>
        <v>0</v>
      </c>
      <c r="G65" s="145">
        <f>IFERROR(COUNTIFS('Audit grid'!$K:$K,'CAP follow up'!G$45,'Audit grid'!$E:$E,'CAP follow up'!$C65,'Audit grid'!$F:$F,'CAP follow up'!$D65,'Audit grid'!$U:$U,"&lt;&gt;N/A"),"N/A")</f>
        <v>0</v>
      </c>
      <c r="H65" s="142">
        <f>IFERROR(COUNTIFS('Audit grid'!$K:$K,'CAP follow up'!H$45,'Audit grid'!$E:$E,'CAP follow up'!$C65,'Audit grid'!$F:$F,'CAP follow up'!$D65,'Audit grid'!$U:$U,$H$44),"N/A")</f>
        <v>0</v>
      </c>
      <c r="I65" s="142">
        <f>IFERROR(COUNTIFS('Audit grid'!$K:$K,'CAP follow up'!I$45,'Audit grid'!$E:$E,'CAP follow up'!$C65,'Audit grid'!$F:$F,'CAP follow up'!$D65,'Audit grid'!$U:$U,$H$44),"N/A")</f>
        <v>0</v>
      </c>
      <c r="J65" s="142">
        <f>IFERROR(COUNTIFS('Audit grid'!$K:$K,'CAP follow up'!J$45,'Audit grid'!$E:$E,'CAP follow up'!$C65,'Audit grid'!$F:$F,'CAP follow up'!$D65,'Audit grid'!$U:$U,$H$44),"N/A")</f>
        <v>0</v>
      </c>
      <c r="K65" s="144">
        <f>IFERROR(COUNTIFS('Audit grid'!$K:$K,'CAP follow up'!K$45,'Audit grid'!$E:$E,'CAP follow up'!$C65,'Audit grid'!$F:$F,'CAP follow up'!$D65,'Audit grid'!$U:$U,$K$44),"N/A")</f>
        <v>0</v>
      </c>
      <c r="L65" s="142">
        <f>IFERROR(COUNTIFS('Audit grid'!$K:$K,'CAP follow up'!L$45,'Audit grid'!$E:$E,'CAP follow up'!$C65,'Audit grid'!$F:$F,'CAP follow up'!$D65,'Audit grid'!$U:$U,$K$44),"N/A")</f>
        <v>0</v>
      </c>
      <c r="M65" s="145">
        <f>IFERROR(COUNTIFS('Audit grid'!$K:$K,'CAP follow up'!M$45,'Audit grid'!$E:$E,'CAP follow up'!$C65,'Audit grid'!$F:$F,'CAP follow up'!$D65,'Audit grid'!$U:$U,$K$44),"N/A")</f>
        <v>0</v>
      </c>
      <c r="N65" s="142">
        <f>IFERROR(COUNTIFS('Audit grid'!$K:$K,'CAP follow up'!N$45,'Audit grid'!$E:$E,'CAP follow up'!$C65,'Audit grid'!$F:$F,'CAP follow up'!$D65,'Audit grid'!$U:$U,$N$44),"N/A")</f>
        <v>0</v>
      </c>
      <c r="O65" s="142">
        <f>IFERROR(COUNTIFS('Audit grid'!$K:$K,'CAP follow up'!O$45,'Audit grid'!$E:$E,'CAP follow up'!$C65,'Audit grid'!$F:$F,'CAP follow up'!$D65,'Audit grid'!$U:$U,$N$44),"N/A")</f>
        <v>0</v>
      </c>
      <c r="P65" s="143">
        <f>IFERROR(COUNTIFS('Audit grid'!$K:$K,'CAP follow up'!P$45,'Audit grid'!$E:$E,'CAP follow up'!$C65,'Audit grid'!$F:$F,'CAP follow up'!$D65,'Audit grid'!$U:$U,$N$44),"N/A")</f>
        <v>0</v>
      </c>
      <c r="Q65" s="127"/>
    </row>
    <row r="66" spans="2:17" ht="17.100000000000001">
      <c r="B66" s="125"/>
      <c r="C66" s="137" t="s">
        <v>330</v>
      </c>
      <c r="D66" s="138" t="s">
        <v>458</v>
      </c>
      <c r="E66" s="144">
        <f>IFERROR(COUNTIFS('Audit grid'!$K:$K,'CAP follow up'!E$45,'Audit grid'!$E:$E,'CAP follow up'!$C66,'Audit grid'!$F:$F,'CAP follow up'!$D66,'Audit grid'!$U:$U,"&lt;&gt;N/A"),"N/A")</f>
        <v>0</v>
      </c>
      <c r="F66" s="142">
        <f>IFERROR(COUNTIFS('Audit grid'!$K:$K,'CAP follow up'!F$45,'Audit grid'!$E:$E,'CAP follow up'!$C66,'Audit grid'!$F:$F,'CAP follow up'!$D66,'Audit grid'!$U:$U,"&lt;&gt;N/A"),"N/A")</f>
        <v>0</v>
      </c>
      <c r="G66" s="145">
        <f>IFERROR(COUNTIFS('Audit grid'!$K:$K,'CAP follow up'!G$45,'Audit grid'!$E:$E,'CAP follow up'!$C66,'Audit grid'!$F:$F,'CAP follow up'!$D66,'Audit grid'!$U:$U,"&lt;&gt;N/A"),"N/A")</f>
        <v>0</v>
      </c>
      <c r="H66" s="142">
        <f>IFERROR(COUNTIFS('Audit grid'!$K:$K,'CAP follow up'!H$45,'Audit grid'!$E:$E,'CAP follow up'!$C66,'Audit grid'!$F:$F,'CAP follow up'!$D66,'Audit grid'!$U:$U,$H$44),"N/A")</f>
        <v>0</v>
      </c>
      <c r="I66" s="142">
        <f>IFERROR(COUNTIFS('Audit grid'!$K:$K,'CAP follow up'!I$45,'Audit grid'!$E:$E,'CAP follow up'!$C66,'Audit grid'!$F:$F,'CAP follow up'!$D66,'Audit grid'!$U:$U,$H$44),"N/A")</f>
        <v>0</v>
      </c>
      <c r="J66" s="142">
        <f>IFERROR(COUNTIFS('Audit grid'!$K:$K,'CAP follow up'!J$45,'Audit grid'!$E:$E,'CAP follow up'!$C66,'Audit grid'!$F:$F,'CAP follow up'!$D66,'Audit grid'!$U:$U,$H$44),"N/A")</f>
        <v>0</v>
      </c>
      <c r="K66" s="144">
        <f>IFERROR(COUNTIFS('Audit grid'!$K:$K,'CAP follow up'!K$45,'Audit grid'!$E:$E,'CAP follow up'!$C66,'Audit grid'!$F:$F,'CAP follow up'!$D66,'Audit grid'!$U:$U,$K$44),"N/A")</f>
        <v>0</v>
      </c>
      <c r="L66" s="142">
        <f>IFERROR(COUNTIFS('Audit grid'!$K:$K,'CAP follow up'!L$45,'Audit grid'!$E:$E,'CAP follow up'!$C66,'Audit grid'!$F:$F,'CAP follow up'!$D66,'Audit grid'!$U:$U,$K$44),"N/A")</f>
        <v>0</v>
      </c>
      <c r="M66" s="145">
        <f>IFERROR(COUNTIFS('Audit grid'!$K:$K,'CAP follow up'!M$45,'Audit grid'!$E:$E,'CAP follow up'!$C66,'Audit grid'!$F:$F,'CAP follow up'!$D66,'Audit grid'!$U:$U,$K$44),"N/A")</f>
        <v>0</v>
      </c>
      <c r="N66" s="142">
        <f>IFERROR(COUNTIFS('Audit grid'!$K:$K,'CAP follow up'!N$45,'Audit grid'!$E:$E,'CAP follow up'!$C66,'Audit grid'!$F:$F,'CAP follow up'!$D66,'Audit grid'!$U:$U,$N$44),"N/A")</f>
        <v>0</v>
      </c>
      <c r="O66" s="142">
        <f>IFERROR(COUNTIFS('Audit grid'!$K:$K,'CAP follow up'!O$45,'Audit grid'!$E:$E,'CAP follow up'!$C66,'Audit grid'!$F:$F,'CAP follow up'!$D66,'Audit grid'!$U:$U,$N$44),"N/A")</f>
        <v>0</v>
      </c>
      <c r="P66" s="143">
        <f>IFERROR(COUNTIFS('Audit grid'!$K:$K,'CAP follow up'!P$45,'Audit grid'!$E:$E,'CAP follow up'!$C66,'Audit grid'!$F:$F,'CAP follow up'!$D66,'Audit grid'!$U:$U,$N$44),"N/A")</f>
        <v>0</v>
      </c>
      <c r="Q66" s="127"/>
    </row>
    <row r="67" spans="2:17" ht="33.950000000000003">
      <c r="B67" s="125"/>
      <c r="C67" s="137" t="s">
        <v>330</v>
      </c>
      <c r="D67" s="138" t="s">
        <v>483</v>
      </c>
      <c r="E67" s="144">
        <f>IFERROR(COUNTIFS('Audit grid'!$K:$K,'CAP follow up'!E$45,'Audit grid'!$E:$E,'CAP follow up'!$C67,'Audit grid'!$F:$F,'CAP follow up'!$D67,'Audit grid'!$U:$U,"&lt;&gt;N/A"),"N/A")</f>
        <v>0</v>
      </c>
      <c r="F67" s="142">
        <f>IFERROR(COUNTIFS('Audit grid'!$K:$K,'CAP follow up'!F$45,'Audit grid'!$E:$E,'CAP follow up'!$C67,'Audit grid'!$F:$F,'CAP follow up'!$D67,'Audit grid'!$U:$U,"&lt;&gt;N/A"),"N/A")</f>
        <v>0</v>
      </c>
      <c r="G67" s="145">
        <f>IFERROR(COUNTIFS('Audit grid'!$K:$K,'CAP follow up'!G$45,'Audit grid'!$E:$E,'CAP follow up'!$C67,'Audit grid'!$F:$F,'CAP follow up'!$D67,'Audit grid'!$U:$U,"&lt;&gt;N/A"),"N/A")</f>
        <v>0</v>
      </c>
      <c r="H67" s="142">
        <f>IFERROR(COUNTIFS('Audit grid'!$K:$K,'CAP follow up'!H$45,'Audit grid'!$E:$E,'CAP follow up'!$C67,'Audit grid'!$F:$F,'CAP follow up'!$D67,'Audit grid'!$U:$U,$H$44),"N/A")</f>
        <v>0</v>
      </c>
      <c r="I67" s="142">
        <f>IFERROR(COUNTIFS('Audit grid'!$K:$K,'CAP follow up'!I$45,'Audit grid'!$E:$E,'CAP follow up'!$C67,'Audit grid'!$F:$F,'CAP follow up'!$D67,'Audit grid'!$U:$U,$H$44),"N/A")</f>
        <v>0</v>
      </c>
      <c r="J67" s="142">
        <f>IFERROR(COUNTIFS('Audit grid'!$K:$K,'CAP follow up'!J$45,'Audit grid'!$E:$E,'CAP follow up'!$C67,'Audit grid'!$F:$F,'CAP follow up'!$D67,'Audit grid'!$U:$U,$H$44),"N/A")</f>
        <v>0</v>
      </c>
      <c r="K67" s="144">
        <f>IFERROR(COUNTIFS('Audit grid'!$K:$K,'CAP follow up'!K$45,'Audit grid'!$E:$E,'CAP follow up'!$C67,'Audit grid'!$F:$F,'CAP follow up'!$D67,'Audit grid'!$U:$U,$K$44),"N/A")</f>
        <v>0</v>
      </c>
      <c r="L67" s="142">
        <f>IFERROR(COUNTIFS('Audit grid'!$K:$K,'CAP follow up'!L$45,'Audit grid'!$E:$E,'CAP follow up'!$C67,'Audit grid'!$F:$F,'CAP follow up'!$D67,'Audit grid'!$U:$U,$K$44),"N/A")</f>
        <v>0</v>
      </c>
      <c r="M67" s="145">
        <f>IFERROR(COUNTIFS('Audit grid'!$K:$K,'CAP follow up'!M$45,'Audit grid'!$E:$E,'CAP follow up'!$C67,'Audit grid'!$F:$F,'CAP follow up'!$D67,'Audit grid'!$U:$U,$K$44),"N/A")</f>
        <v>0</v>
      </c>
      <c r="N67" s="142">
        <f>IFERROR(COUNTIFS('Audit grid'!$K:$K,'CAP follow up'!N$45,'Audit grid'!$E:$E,'CAP follow up'!$C67,'Audit grid'!$F:$F,'CAP follow up'!$D67,'Audit grid'!$U:$U,$N$44),"N/A")</f>
        <v>0</v>
      </c>
      <c r="O67" s="142">
        <f>IFERROR(COUNTIFS('Audit grid'!$K:$K,'CAP follow up'!O$45,'Audit grid'!$E:$E,'CAP follow up'!$C67,'Audit grid'!$F:$F,'CAP follow up'!$D67,'Audit grid'!$U:$U,$N$44),"N/A")</f>
        <v>0</v>
      </c>
      <c r="P67" s="143">
        <f>IFERROR(COUNTIFS('Audit grid'!$K:$K,'CAP follow up'!P$45,'Audit grid'!$E:$E,'CAP follow up'!$C67,'Audit grid'!$F:$F,'CAP follow up'!$D67,'Audit grid'!$U:$U,$N$44),"N/A")</f>
        <v>0</v>
      </c>
      <c r="Q67" s="127"/>
    </row>
    <row r="68" spans="2:17" ht="17.100000000000001">
      <c r="B68" s="125"/>
      <c r="C68" s="137" t="s">
        <v>330</v>
      </c>
      <c r="D68" s="138" t="s">
        <v>499</v>
      </c>
      <c r="E68" s="144">
        <f>IFERROR(COUNTIFS('Audit grid'!$K:$K,'CAP follow up'!E$45,'Audit grid'!$E:$E,'CAP follow up'!$C68,'Audit grid'!$F:$F,'CAP follow up'!$D68,'Audit grid'!$U:$U,"&lt;&gt;N/A"),"N/A")</f>
        <v>0</v>
      </c>
      <c r="F68" s="142">
        <f>IFERROR(COUNTIFS('Audit grid'!$K:$K,'CAP follow up'!F$45,'Audit grid'!$E:$E,'CAP follow up'!$C68,'Audit grid'!$F:$F,'CAP follow up'!$D68,'Audit grid'!$U:$U,"&lt;&gt;N/A"),"N/A")</f>
        <v>0</v>
      </c>
      <c r="G68" s="145">
        <f>IFERROR(COUNTIFS('Audit grid'!$K:$K,'CAP follow up'!G$45,'Audit grid'!$E:$E,'CAP follow up'!$C68,'Audit grid'!$F:$F,'CAP follow up'!$D68,'Audit grid'!$U:$U,"&lt;&gt;N/A"),"N/A")</f>
        <v>0</v>
      </c>
      <c r="H68" s="142">
        <f>IFERROR(COUNTIFS('Audit grid'!$K:$K,'CAP follow up'!H$45,'Audit grid'!$E:$E,'CAP follow up'!$C68,'Audit grid'!$F:$F,'CAP follow up'!$D68,'Audit grid'!$U:$U,$H$44),"N/A")</f>
        <v>0</v>
      </c>
      <c r="I68" s="142">
        <f>IFERROR(COUNTIFS('Audit grid'!$K:$K,'CAP follow up'!I$45,'Audit grid'!$E:$E,'CAP follow up'!$C68,'Audit grid'!$F:$F,'CAP follow up'!$D68,'Audit grid'!$U:$U,$H$44),"N/A")</f>
        <v>0</v>
      </c>
      <c r="J68" s="142">
        <f>IFERROR(COUNTIFS('Audit grid'!$K:$K,'CAP follow up'!J$45,'Audit grid'!$E:$E,'CAP follow up'!$C68,'Audit grid'!$F:$F,'CAP follow up'!$D68,'Audit grid'!$U:$U,$H$44),"N/A")</f>
        <v>0</v>
      </c>
      <c r="K68" s="144">
        <f>IFERROR(COUNTIFS('Audit grid'!$K:$K,'CAP follow up'!K$45,'Audit grid'!$E:$E,'CAP follow up'!$C68,'Audit grid'!$F:$F,'CAP follow up'!$D68,'Audit grid'!$U:$U,$K$44),"N/A")</f>
        <v>0</v>
      </c>
      <c r="L68" s="142">
        <f>IFERROR(COUNTIFS('Audit grid'!$K:$K,'CAP follow up'!L$45,'Audit grid'!$E:$E,'CAP follow up'!$C68,'Audit grid'!$F:$F,'CAP follow up'!$D68,'Audit grid'!$U:$U,$K$44),"N/A")</f>
        <v>0</v>
      </c>
      <c r="M68" s="145">
        <f>IFERROR(COUNTIFS('Audit grid'!$K:$K,'CAP follow up'!M$45,'Audit grid'!$E:$E,'CAP follow up'!$C68,'Audit grid'!$F:$F,'CAP follow up'!$D68,'Audit grid'!$U:$U,$K$44),"N/A")</f>
        <v>0</v>
      </c>
      <c r="N68" s="142">
        <f>IFERROR(COUNTIFS('Audit grid'!$K:$K,'CAP follow up'!N$45,'Audit grid'!$E:$E,'CAP follow up'!$C68,'Audit grid'!$F:$F,'CAP follow up'!$D68,'Audit grid'!$U:$U,$N$44),"N/A")</f>
        <v>0</v>
      </c>
      <c r="O68" s="142">
        <f>IFERROR(COUNTIFS('Audit grid'!$K:$K,'CAP follow up'!O$45,'Audit grid'!$E:$E,'CAP follow up'!$C68,'Audit grid'!$F:$F,'CAP follow up'!$D68,'Audit grid'!$U:$U,$N$44),"N/A")</f>
        <v>0</v>
      </c>
      <c r="P68" s="143">
        <f>IFERROR(COUNTIFS('Audit grid'!$K:$K,'CAP follow up'!P$45,'Audit grid'!$E:$E,'CAP follow up'!$C68,'Audit grid'!$F:$F,'CAP follow up'!$D68,'Audit grid'!$U:$U,$N$44),"N/A")</f>
        <v>0</v>
      </c>
      <c r="Q68" s="127"/>
    </row>
    <row r="69" spans="2:17" ht="17.100000000000001">
      <c r="B69" s="125"/>
      <c r="C69" s="137" t="s">
        <v>330</v>
      </c>
      <c r="D69" s="138" t="s">
        <v>517</v>
      </c>
      <c r="E69" s="144">
        <f>IFERROR(COUNTIFS('Audit grid'!$K:$K,'CAP follow up'!E$45,'Audit grid'!$E:$E,'CAP follow up'!$C69,'Audit grid'!$F:$F,'CAP follow up'!$D69,'Audit grid'!$U:$U,"&lt;&gt;N/A"),"N/A")</f>
        <v>0</v>
      </c>
      <c r="F69" s="142">
        <f>IFERROR(COUNTIFS('Audit grid'!$K:$K,'CAP follow up'!F$45,'Audit grid'!$E:$E,'CAP follow up'!$C69,'Audit grid'!$F:$F,'CAP follow up'!$D69,'Audit grid'!$U:$U,"&lt;&gt;N/A"),"N/A")</f>
        <v>0</v>
      </c>
      <c r="G69" s="145">
        <f>IFERROR(COUNTIFS('Audit grid'!$K:$K,'CAP follow up'!G$45,'Audit grid'!$E:$E,'CAP follow up'!$C69,'Audit grid'!$F:$F,'CAP follow up'!$D69,'Audit grid'!$U:$U,"&lt;&gt;N/A"),"N/A")</f>
        <v>0</v>
      </c>
      <c r="H69" s="142">
        <f>IFERROR(COUNTIFS('Audit grid'!$K:$K,'CAP follow up'!H$45,'Audit grid'!$E:$E,'CAP follow up'!$C69,'Audit grid'!$F:$F,'CAP follow up'!$D69,'Audit grid'!$U:$U,$H$44),"N/A")</f>
        <v>0</v>
      </c>
      <c r="I69" s="142">
        <f>IFERROR(COUNTIFS('Audit grid'!$K:$K,'CAP follow up'!I$45,'Audit grid'!$E:$E,'CAP follow up'!$C69,'Audit grid'!$F:$F,'CAP follow up'!$D69,'Audit grid'!$U:$U,$H$44),"N/A")</f>
        <v>0</v>
      </c>
      <c r="J69" s="142">
        <f>IFERROR(COUNTIFS('Audit grid'!$K:$K,'CAP follow up'!J$45,'Audit grid'!$E:$E,'CAP follow up'!$C69,'Audit grid'!$F:$F,'CAP follow up'!$D69,'Audit grid'!$U:$U,$H$44),"N/A")</f>
        <v>0</v>
      </c>
      <c r="K69" s="144">
        <f>IFERROR(COUNTIFS('Audit grid'!$K:$K,'CAP follow up'!K$45,'Audit grid'!$E:$E,'CAP follow up'!$C69,'Audit grid'!$F:$F,'CAP follow up'!$D69,'Audit grid'!$U:$U,$K$44),"N/A")</f>
        <v>0</v>
      </c>
      <c r="L69" s="142">
        <f>IFERROR(COUNTIFS('Audit grid'!$K:$K,'CAP follow up'!L$45,'Audit grid'!$E:$E,'CAP follow up'!$C69,'Audit grid'!$F:$F,'CAP follow up'!$D69,'Audit grid'!$U:$U,$K$44),"N/A")</f>
        <v>0</v>
      </c>
      <c r="M69" s="145">
        <f>IFERROR(COUNTIFS('Audit grid'!$K:$K,'CAP follow up'!M$45,'Audit grid'!$E:$E,'CAP follow up'!$C69,'Audit grid'!$F:$F,'CAP follow up'!$D69,'Audit grid'!$U:$U,$K$44),"N/A")</f>
        <v>0</v>
      </c>
      <c r="N69" s="142">
        <f>IFERROR(COUNTIFS('Audit grid'!$K:$K,'CAP follow up'!N$45,'Audit grid'!$E:$E,'CAP follow up'!$C69,'Audit grid'!$F:$F,'CAP follow up'!$D69,'Audit grid'!$U:$U,$N$44),"N/A")</f>
        <v>0</v>
      </c>
      <c r="O69" s="142">
        <f>IFERROR(COUNTIFS('Audit grid'!$K:$K,'CAP follow up'!O$45,'Audit grid'!$E:$E,'CAP follow up'!$C69,'Audit grid'!$F:$F,'CAP follow up'!$D69,'Audit grid'!$U:$U,$N$44),"N/A")</f>
        <v>0</v>
      </c>
      <c r="P69" s="143">
        <f>IFERROR(COUNTIFS('Audit grid'!$K:$K,'CAP follow up'!P$45,'Audit grid'!$E:$E,'CAP follow up'!$C69,'Audit grid'!$F:$F,'CAP follow up'!$D69,'Audit grid'!$U:$U,$N$44),"N/A")</f>
        <v>0</v>
      </c>
      <c r="Q69" s="127"/>
    </row>
    <row r="70" spans="2:17" ht="17.100000000000001">
      <c r="B70" s="125"/>
      <c r="C70" s="137" t="s">
        <v>330</v>
      </c>
      <c r="D70" s="138" t="s">
        <v>527</v>
      </c>
      <c r="E70" s="144">
        <f>IFERROR(COUNTIFS('Audit grid'!$K:$K,'CAP follow up'!E$45,'Audit grid'!$E:$E,'CAP follow up'!$C70,'Audit grid'!$F:$F,'CAP follow up'!$D70,'Audit grid'!$U:$U,"&lt;&gt;N/A"),"N/A")</f>
        <v>0</v>
      </c>
      <c r="F70" s="142">
        <f>IFERROR(COUNTIFS('Audit grid'!$K:$K,'CAP follow up'!F$45,'Audit grid'!$E:$E,'CAP follow up'!$C70,'Audit grid'!$F:$F,'CAP follow up'!$D70,'Audit grid'!$U:$U,"&lt;&gt;N/A"),"N/A")</f>
        <v>0</v>
      </c>
      <c r="G70" s="145">
        <f>IFERROR(COUNTIFS('Audit grid'!$K:$K,'CAP follow up'!G$45,'Audit grid'!$E:$E,'CAP follow up'!$C70,'Audit grid'!$F:$F,'CAP follow up'!$D70,'Audit grid'!$U:$U,"&lt;&gt;N/A"),"N/A")</f>
        <v>0</v>
      </c>
      <c r="H70" s="142">
        <f>IFERROR(COUNTIFS('Audit grid'!$K:$K,'CAP follow up'!H$45,'Audit grid'!$E:$E,'CAP follow up'!$C70,'Audit grid'!$F:$F,'CAP follow up'!$D70,'Audit grid'!$U:$U,$H$44),"N/A")</f>
        <v>0</v>
      </c>
      <c r="I70" s="142">
        <f>IFERROR(COUNTIFS('Audit grid'!$K:$K,'CAP follow up'!I$45,'Audit grid'!$E:$E,'CAP follow up'!$C70,'Audit grid'!$F:$F,'CAP follow up'!$D70,'Audit grid'!$U:$U,$H$44),"N/A")</f>
        <v>0</v>
      </c>
      <c r="J70" s="142">
        <f>IFERROR(COUNTIFS('Audit grid'!$K:$K,'CAP follow up'!J$45,'Audit grid'!$E:$E,'CAP follow up'!$C70,'Audit grid'!$F:$F,'CAP follow up'!$D70,'Audit grid'!$U:$U,$H$44),"N/A")</f>
        <v>0</v>
      </c>
      <c r="K70" s="144">
        <f>IFERROR(COUNTIFS('Audit grid'!$K:$K,'CAP follow up'!K$45,'Audit grid'!$E:$E,'CAP follow up'!$C70,'Audit grid'!$F:$F,'CAP follow up'!$D70,'Audit grid'!$U:$U,$K$44),"N/A")</f>
        <v>0</v>
      </c>
      <c r="L70" s="142">
        <f>IFERROR(COUNTIFS('Audit grid'!$K:$K,'CAP follow up'!L$45,'Audit grid'!$E:$E,'CAP follow up'!$C70,'Audit grid'!$F:$F,'CAP follow up'!$D70,'Audit grid'!$U:$U,$K$44),"N/A")</f>
        <v>0</v>
      </c>
      <c r="M70" s="145">
        <f>IFERROR(COUNTIFS('Audit grid'!$K:$K,'CAP follow up'!M$45,'Audit grid'!$E:$E,'CAP follow up'!$C70,'Audit grid'!$F:$F,'CAP follow up'!$D70,'Audit grid'!$U:$U,$K$44),"N/A")</f>
        <v>0</v>
      </c>
      <c r="N70" s="142">
        <f>IFERROR(COUNTIFS('Audit grid'!$K:$K,'CAP follow up'!N$45,'Audit grid'!$E:$E,'CAP follow up'!$C70,'Audit grid'!$F:$F,'CAP follow up'!$D70,'Audit grid'!$U:$U,$N$44),"N/A")</f>
        <v>0</v>
      </c>
      <c r="O70" s="142">
        <f>IFERROR(COUNTIFS('Audit grid'!$K:$K,'CAP follow up'!O$45,'Audit grid'!$E:$E,'CAP follow up'!$C70,'Audit grid'!$F:$F,'CAP follow up'!$D70,'Audit grid'!$U:$U,$N$44),"N/A")</f>
        <v>0</v>
      </c>
      <c r="P70" s="143">
        <f>IFERROR(COUNTIFS('Audit grid'!$K:$K,'CAP follow up'!P$45,'Audit grid'!$E:$E,'CAP follow up'!$C70,'Audit grid'!$F:$F,'CAP follow up'!$D70,'Audit grid'!$U:$U,$N$44),"N/A")</f>
        <v>0</v>
      </c>
      <c r="Q70" s="127"/>
    </row>
    <row r="71" spans="2:17" ht="17.100000000000001">
      <c r="B71" s="125"/>
      <c r="C71" s="137" t="s">
        <v>330</v>
      </c>
      <c r="D71" s="138" t="s">
        <v>543</v>
      </c>
      <c r="E71" s="144">
        <f>IFERROR(COUNTIFS('Audit grid'!$K:$K,'CAP follow up'!E$45,'Audit grid'!$E:$E,'CAP follow up'!$C71,'Audit grid'!$F:$F,'CAP follow up'!$D71,'Audit grid'!$U:$U,"&lt;&gt;N/A"),"N/A")</f>
        <v>0</v>
      </c>
      <c r="F71" s="142">
        <f>IFERROR(COUNTIFS('Audit grid'!$K:$K,'CAP follow up'!F$45,'Audit grid'!$E:$E,'CAP follow up'!$C71,'Audit grid'!$F:$F,'CAP follow up'!$D71,'Audit grid'!$U:$U,"&lt;&gt;N/A"),"N/A")</f>
        <v>0</v>
      </c>
      <c r="G71" s="145">
        <f>IFERROR(COUNTIFS('Audit grid'!$K:$K,'CAP follow up'!G$45,'Audit grid'!$E:$E,'CAP follow up'!$C71,'Audit grid'!$F:$F,'CAP follow up'!$D71,'Audit grid'!$U:$U,"&lt;&gt;N/A"),"N/A")</f>
        <v>0</v>
      </c>
      <c r="H71" s="142">
        <f>IFERROR(COUNTIFS('Audit grid'!$K:$K,'CAP follow up'!H$45,'Audit grid'!$E:$E,'CAP follow up'!$C71,'Audit grid'!$F:$F,'CAP follow up'!$D71,'Audit grid'!$U:$U,$H$44),"N/A")</f>
        <v>0</v>
      </c>
      <c r="I71" s="142">
        <f>IFERROR(COUNTIFS('Audit grid'!$K:$K,'CAP follow up'!I$45,'Audit grid'!$E:$E,'CAP follow up'!$C71,'Audit grid'!$F:$F,'CAP follow up'!$D71,'Audit grid'!$U:$U,$H$44),"N/A")</f>
        <v>0</v>
      </c>
      <c r="J71" s="142">
        <f>IFERROR(COUNTIFS('Audit grid'!$K:$K,'CAP follow up'!J$45,'Audit grid'!$E:$E,'CAP follow up'!$C71,'Audit grid'!$F:$F,'CAP follow up'!$D71,'Audit grid'!$U:$U,$H$44),"N/A")</f>
        <v>0</v>
      </c>
      <c r="K71" s="144">
        <f>IFERROR(COUNTIFS('Audit grid'!$K:$K,'CAP follow up'!K$45,'Audit grid'!$E:$E,'CAP follow up'!$C71,'Audit grid'!$F:$F,'CAP follow up'!$D71,'Audit grid'!$U:$U,$K$44),"N/A")</f>
        <v>0</v>
      </c>
      <c r="L71" s="142">
        <f>IFERROR(COUNTIFS('Audit grid'!$K:$K,'CAP follow up'!L$45,'Audit grid'!$E:$E,'CAP follow up'!$C71,'Audit grid'!$F:$F,'CAP follow up'!$D71,'Audit grid'!$U:$U,$K$44),"N/A")</f>
        <v>0</v>
      </c>
      <c r="M71" s="145">
        <f>IFERROR(COUNTIFS('Audit grid'!$K:$K,'CAP follow up'!M$45,'Audit grid'!$E:$E,'CAP follow up'!$C71,'Audit grid'!$F:$F,'CAP follow up'!$D71,'Audit grid'!$U:$U,$K$44),"N/A")</f>
        <v>0</v>
      </c>
      <c r="N71" s="142">
        <f>IFERROR(COUNTIFS('Audit grid'!$K:$K,'CAP follow up'!N$45,'Audit grid'!$E:$E,'CAP follow up'!$C71,'Audit grid'!$F:$F,'CAP follow up'!$D71,'Audit grid'!$U:$U,$N$44),"N/A")</f>
        <v>0</v>
      </c>
      <c r="O71" s="142">
        <f>IFERROR(COUNTIFS('Audit grid'!$K:$K,'CAP follow up'!O$45,'Audit grid'!$E:$E,'CAP follow up'!$C71,'Audit grid'!$F:$F,'CAP follow up'!$D71,'Audit grid'!$U:$U,$N$44),"N/A")</f>
        <v>0</v>
      </c>
      <c r="P71" s="143">
        <f>IFERROR(COUNTIFS('Audit grid'!$K:$K,'CAP follow up'!P$45,'Audit grid'!$E:$E,'CAP follow up'!$C71,'Audit grid'!$F:$F,'CAP follow up'!$D71,'Audit grid'!$U:$U,$N$44),"N/A")</f>
        <v>0</v>
      </c>
      <c r="Q71" s="127"/>
    </row>
    <row r="72" spans="2:17" ht="33.950000000000003">
      <c r="B72" s="125"/>
      <c r="C72" s="137" t="s">
        <v>330</v>
      </c>
      <c r="D72" s="138" t="s">
        <v>547</v>
      </c>
      <c r="E72" s="144">
        <f>IFERROR(COUNTIFS('Audit grid'!$K:$K,'CAP follow up'!E$45,'Audit grid'!$E:$E,'CAP follow up'!$C72,'Audit grid'!$F:$F,'CAP follow up'!$D72,'Audit grid'!$U:$U,"&lt;&gt;N/A"),"N/A")</f>
        <v>0</v>
      </c>
      <c r="F72" s="142">
        <f>IFERROR(COUNTIFS('Audit grid'!$K:$K,'CAP follow up'!F$45,'Audit grid'!$E:$E,'CAP follow up'!$C72,'Audit grid'!$F:$F,'CAP follow up'!$D72,'Audit grid'!$U:$U,"&lt;&gt;N/A"),"N/A")</f>
        <v>0</v>
      </c>
      <c r="G72" s="145">
        <f>IFERROR(COUNTIFS('Audit grid'!$K:$K,'CAP follow up'!G$45,'Audit grid'!$E:$E,'CAP follow up'!$C72,'Audit grid'!$F:$F,'CAP follow up'!$D72,'Audit grid'!$U:$U,"&lt;&gt;N/A"),"N/A")</f>
        <v>0</v>
      </c>
      <c r="H72" s="142">
        <f>IFERROR(COUNTIFS('Audit grid'!$K:$K,'CAP follow up'!H$45,'Audit grid'!$E:$E,'CAP follow up'!$C72,'Audit grid'!$F:$F,'CAP follow up'!$D72,'Audit grid'!$U:$U,$H$44),"N/A")</f>
        <v>0</v>
      </c>
      <c r="I72" s="142">
        <f>IFERROR(COUNTIFS('Audit grid'!$K:$K,'CAP follow up'!I$45,'Audit grid'!$E:$E,'CAP follow up'!$C72,'Audit grid'!$F:$F,'CAP follow up'!$D72,'Audit grid'!$U:$U,$H$44),"N/A")</f>
        <v>0</v>
      </c>
      <c r="J72" s="142">
        <f>IFERROR(COUNTIFS('Audit grid'!$K:$K,'CAP follow up'!J$45,'Audit grid'!$E:$E,'CAP follow up'!$C72,'Audit grid'!$F:$F,'CAP follow up'!$D72,'Audit grid'!$U:$U,$H$44),"N/A")</f>
        <v>0</v>
      </c>
      <c r="K72" s="144">
        <f>IFERROR(COUNTIFS('Audit grid'!$K:$K,'CAP follow up'!K$45,'Audit grid'!$E:$E,'CAP follow up'!$C72,'Audit grid'!$F:$F,'CAP follow up'!$D72,'Audit grid'!$U:$U,$K$44),"N/A")</f>
        <v>0</v>
      </c>
      <c r="L72" s="142">
        <f>IFERROR(COUNTIFS('Audit grid'!$K:$K,'CAP follow up'!L$45,'Audit grid'!$E:$E,'CAP follow up'!$C72,'Audit grid'!$F:$F,'CAP follow up'!$D72,'Audit grid'!$U:$U,$K$44),"N/A")</f>
        <v>0</v>
      </c>
      <c r="M72" s="145">
        <f>IFERROR(COUNTIFS('Audit grid'!$K:$K,'CAP follow up'!M$45,'Audit grid'!$E:$E,'CAP follow up'!$C72,'Audit grid'!$F:$F,'CAP follow up'!$D72,'Audit grid'!$U:$U,$K$44),"N/A")</f>
        <v>0</v>
      </c>
      <c r="N72" s="142">
        <f>IFERROR(COUNTIFS('Audit grid'!$K:$K,'CAP follow up'!N$45,'Audit grid'!$E:$E,'CAP follow up'!$C72,'Audit grid'!$F:$F,'CAP follow up'!$D72,'Audit grid'!$U:$U,$N$44),"N/A")</f>
        <v>0</v>
      </c>
      <c r="O72" s="142">
        <f>IFERROR(COUNTIFS('Audit grid'!$K:$K,'CAP follow up'!O$45,'Audit grid'!$E:$E,'CAP follow up'!$C72,'Audit grid'!$F:$F,'CAP follow up'!$D72,'Audit grid'!$U:$U,$N$44),"N/A")</f>
        <v>0</v>
      </c>
      <c r="P72" s="143">
        <f>IFERROR(COUNTIFS('Audit grid'!$K:$K,'CAP follow up'!P$45,'Audit grid'!$E:$E,'CAP follow up'!$C72,'Audit grid'!$F:$F,'CAP follow up'!$D72,'Audit grid'!$U:$U,$N$44),"N/A")</f>
        <v>0</v>
      </c>
      <c r="Q72" s="127"/>
    </row>
    <row r="73" spans="2:17" ht="17.100000000000001">
      <c r="B73" s="125"/>
      <c r="C73" s="137" t="s">
        <v>330</v>
      </c>
      <c r="D73" s="138" t="s">
        <v>557</v>
      </c>
      <c r="E73" s="144">
        <f>IFERROR(COUNTIFS('Audit grid'!$K:$K,'CAP follow up'!E$45,'Audit grid'!$E:$E,'CAP follow up'!$C73,'Audit grid'!$F:$F,'CAP follow up'!$D73,'Audit grid'!$U:$U,"&lt;&gt;N/A"),"N/A")</f>
        <v>0</v>
      </c>
      <c r="F73" s="142">
        <f>IFERROR(COUNTIFS('Audit grid'!$K:$K,'CAP follow up'!F$45,'Audit grid'!$E:$E,'CAP follow up'!$C73,'Audit grid'!$F:$F,'CAP follow up'!$D73,'Audit grid'!$U:$U,"&lt;&gt;N/A"),"N/A")</f>
        <v>0</v>
      </c>
      <c r="G73" s="145">
        <f>IFERROR(COUNTIFS('Audit grid'!$K:$K,'CAP follow up'!G$45,'Audit grid'!$E:$E,'CAP follow up'!$C73,'Audit grid'!$F:$F,'CAP follow up'!$D73,'Audit grid'!$U:$U,"&lt;&gt;N/A"),"N/A")</f>
        <v>0</v>
      </c>
      <c r="H73" s="142">
        <f>IFERROR(COUNTIFS('Audit grid'!$K:$K,'CAP follow up'!H$45,'Audit grid'!$E:$E,'CAP follow up'!$C73,'Audit grid'!$F:$F,'CAP follow up'!$D73,'Audit grid'!$U:$U,$H$44),"N/A")</f>
        <v>0</v>
      </c>
      <c r="I73" s="142">
        <f>IFERROR(COUNTIFS('Audit grid'!$K:$K,'CAP follow up'!I$45,'Audit grid'!$E:$E,'CAP follow up'!$C73,'Audit grid'!$F:$F,'CAP follow up'!$D73,'Audit grid'!$U:$U,$H$44),"N/A")</f>
        <v>0</v>
      </c>
      <c r="J73" s="142">
        <f>IFERROR(COUNTIFS('Audit grid'!$K:$K,'CAP follow up'!J$45,'Audit grid'!$E:$E,'CAP follow up'!$C73,'Audit grid'!$F:$F,'CAP follow up'!$D73,'Audit grid'!$U:$U,$H$44),"N/A")</f>
        <v>0</v>
      </c>
      <c r="K73" s="144">
        <f>IFERROR(COUNTIFS('Audit grid'!$K:$K,'CAP follow up'!K$45,'Audit grid'!$E:$E,'CAP follow up'!$C73,'Audit grid'!$F:$F,'CAP follow up'!$D73,'Audit grid'!$U:$U,$K$44),"N/A")</f>
        <v>0</v>
      </c>
      <c r="L73" s="142">
        <f>IFERROR(COUNTIFS('Audit grid'!$K:$K,'CAP follow up'!L$45,'Audit grid'!$E:$E,'CAP follow up'!$C73,'Audit grid'!$F:$F,'CAP follow up'!$D73,'Audit grid'!$U:$U,$K$44),"N/A")</f>
        <v>0</v>
      </c>
      <c r="M73" s="145">
        <f>IFERROR(COUNTIFS('Audit grid'!$K:$K,'CAP follow up'!M$45,'Audit grid'!$E:$E,'CAP follow up'!$C73,'Audit grid'!$F:$F,'CAP follow up'!$D73,'Audit grid'!$U:$U,$K$44),"N/A")</f>
        <v>0</v>
      </c>
      <c r="N73" s="142">
        <f>IFERROR(COUNTIFS('Audit grid'!$K:$K,'CAP follow up'!N$45,'Audit grid'!$E:$E,'CAP follow up'!$C73,'Audit grid'!$F:$F,'CAP follow up'!$D73,'Audit grid'!$U:$U,$N$44),"N/A")</f>
        <v>0</v>
      </c>
      <c r="O73" s="142">
        <f>IFERROR(COUNTIFS('Audit grid'!$K:$K,'CAP follow up'!O$45,'Audit grid'!$E:$E,'CAP follow up'!$C73,'Audit grid'!$F:$F,'CAP follow up'!$D73,'Audit grid'!$U:$U,$N$44),"N/A")</f>
        <v>0</v>
      </c>
      <c r="P73" s="143">
        <f>IFERROR(COUNTIFS('Audit grid'!$K:$K,'CAP follow up'!P$45,'Audit grid'!$E:$E,'CAP follow up'!$C73,'Audit grid'!$F:$F,'CAP follow up'!$D73,'Audit grid'!$U:$U,$N$44),"N/A")</f>
        <v>0</v>
      </c>
      <c r="Q73" s="127"/>
    </row>
    <row r="74" spans="2:17" ht="17.100000000000001">
      <c r="B74" s="125"/>
      <c r="C74" s="137" t="s">
        <v>330</v>
      </c>
      <c r="D74" s="138" t="s">
        <v>573</v>
      </c>
      <c r="E74" s="144">
        <f>IFERROR(COUNTIFS('Audit grid'!$K:$K,'CAP follow up'!E$45,'Audit grid'!$E:$E,'CAP follow up'!$C74,'Audit grid'!$F:$F,'CAP follow up'!$D74,'Audit grid'!$U:$U,"&lt;&gt;N/A"),"N/A")</f>
        <v>0</v>
      </c>
      <c r="F74" s="142">
        <f>IFERROR(COUNTIFS('Audit grid'!$K:$K,'CAP follow up'!F$45,'Audit grid'!$E:$E,'CAP follow up'!$C74,'Audit grid'!$F:$F,'CAP follow up'!$D74,'Audit grid'!$U:$U,"&lt;&gt;N/A"),"N/A")</f>
        <v>0</v>
      </c>
      <c r="G74" s="145">
        <f>IFERROR(COUNTIFS('Audit grid'!$K:$K,'CAP follow up'!G$45,'Audit grid'!$E:$E,'CAP follow up'!$C74,'Audit grid'!$F:$F,'CAP follow up'!$D74,'Audit grid'!$U:$U,"&lt;&gt;N/A"),"N/A")</f>
        <v>0</v>
      </c>
      <c r="H74" s="142">
        <f>IFERROR(COUNTIFS('Audit grid'!$K:$K,'CAP follow up'!H$45,'Audit grid'!$E:$E,'CAP follow up'!$C74,'Audit grid'!$F:$F,'CAP follow up'!$D74,'Audit grid'!$U:$U,$H$44),"N/A")</f>
        <v>0</v>
      </c>
      <c r="I74" s="142">
        <f>IFERROR(COUNTIFS('Audit grid'!$K:$K,'CAP follow up'!I$45,'Audit grid'!$E:$E,'CAP follow up'!$C74,'Audit grid'!$F:$F,'CAP follow up'!$D74,'Audit grid'!$U:$U,$H$44),"N/A")</f>
        <v>0</v>
      </c>
      <c r="J74" s="142">
        <f>IFERROR(COUNTIFS('Audit grid'!$K:$K,'CAP follow up'!J$45,'Audit grid'!$E:$E,'CAP follow up'!$C74,'Audit grid'!$F:$F,'CAP follow up'!$D74,'Audit grid'!$U:$U,$H$44),"N/A")</f>
        <v>0</v>
      </c>
      <c r="K74" s="144">
        <f>IFERROR(COUNTIFS('Audit grid'!$K:$K,'CAP follow up'!K$45,'Audit grid'!$E:$E,'CAP follow up'!$C74,'Audit grid'!$F:$F,'CAP follow up'!$D74,'Audit grid'!$U:$U,$K$44),"N/A")</f>
        <v>0</v>
      </c>
      <c r="L74" s="142">
        <f>IFERROR(COUNTIFS('Audit grid'!$K:$K,'CAP follow up'!L$45,'Audit grid'!$E:$E,'CAP follow up'!$C74,'Audit grid'!$F:$F,'CAP follow up'!$D74,'Audit grid'!$U:$U,$K$44),"N/A")</f>
        <v>0</v>
      </c>
      <c r="M74" s="145">
        <f>IFERROR(COUNTIFS('Audit grid'!$K:$K,'CAP follow up'!M$45,'Audit grid'!$E:$E,'CAP follow up'!$C74,'Audit grid'!$F:$F,'CAP follow up'!$D74,'Audit grid'!$U:$U,$K$44),"N/A")</f>
        <v>0</v>
      </c>
      <c r="N74" s="142">
        <f>IFERROR(COUNTIFS('Audit grid'!$K:$K,'CAP follow up'!N$45,'Audit grid'!$E:$E,'CAP follow up'!$C74,'Audit grid'!$F:$F,'CAP follow up'!$D74,'Audit grid'!$U:$U,$N$44),"N/A")</f>
        <v>0</v>
      </c>
      <c r="O74" s="142">
        <f>IFERROR(COUNTIFS('Audit grid'!$K:$K,'CAP follow up'!O$45,'Audit grid'!$E:$E,'CAP follow up'!$C74,'Audit grid'!$F:$F,'CAP follow up'!$D74,'Audit grid'!$U:$U,$N$44),"N/A")</f>
        <v>0</v>
      </c>
      <c r="P74" s="143">
        <f>IFERROR(COUNTIFS('Audit grid'!$K:$K,'CAP follow up'!P$45,'Audit grid'!$E:$E,'CAP follow up'!$C74,'Audit grid'!$F:$F,'CAP follow up'!$D74,'Audit grid'!$U:$U,$N$44),"N/A")</f>
        <v>0</v>
      </c>
      <c r="Q74" s="127"/>
    </row>
    <row r="75" spans="2:17" ht="17.100000000000001">
      <c r="B75" s="125"/>
      <c r="C75" s="137" t="s">
        <v>330</v>
      </c>
      <c r="D75" s="138" t="s">
        <v>582</v>
      </c>
      <c r="E75" s="144">
        <f>IFERROR(COUNTIFS('Audit grid'!$K:$K,'CAP follow up'!E$45,'Audit grid'!$E:$E,'CAP follow up'!$C75,'Audit grid'!$F:$F,'CAP follow up'!$D75,'Audit grid'!$U:$U,"&lt;&gt;N/A"),"N/A")</f>
        <v>0</v>
      </c>
      <c r="F75" s="142">
        <f>IFERROR(COUNTIFS('Audit grid'!$K:$K,'CAP follow up'!F$45,'Audit grid'!$E:$E,'CAP follow up'!$C75,'Audit grid'!$F:$F,'CAP follow up'!$D75,'Audit grid'!$U:$U,"&lt;&gt;N/A"),"N/A")</f>
        <v>0</v>
      </c>
      <c r="G75" s="145">
        <f>IFERROR(COUNTIFS('Audit grid'!$K:$K,'CAP follow up'!G$45,'Audit grid'!$E:$E,'CAP follow up'!$C75,'Audit grid'!$F:$F,'CAP follow up'!$D75,'Audit grid'!$U:$U,"&lt;&gt;N/A"),"N/A")</f>
        <v>0</v>
      </c>
      <c r="H75" s="142">
        <f>IFERROR(COUNTIFS('Audit grid'!$K:$K,'CAP follow up'!H$45,'Audit grid'!$E:$E,'CAP follow up'!$C75,'Audit grid'!$F:$F,'CAP follow up'!$D75,'Audit grid'!$U:$U,$H$44),"N/A")</f>
        <v>0</v>
      </c>
      <c r="I75" s="142">
        <f>IFERROR(COUNTIFS('Audit grid'!$K:$K,'CAP follow up'!I$45,'Audit grid'!$E:$E,'CAP follow up'!$C75,'Audit grid'!$F:$F,'CAP follow up'!$D75,'Audit grid'!$U:$U,$H$44),"N/A")</f>
        <v>0</v>
      </c>
      <c r="J75" s="142">
        <f>IFERROR(COUNTIFS('Audit grid'!$K:$K,'CAP follow up'!J$45,'Audit grid'!$E:$E,'CAP follow up'!$C75,'Audit grid'!$F:$F,'CAP follow up'!$D75,'Audit grid'!$U:$U,$H$44),"N/A")</f>
        <v>0</v>
      </c>
      <c r="K75" s="144">
        <f>IFERROR(COUNTIFS('Audit grid'!$K:$K,'CAP follow up'!K$45,'Audit grid'!$E:$E,'CAP follow up'!$C75,'Audit grid'!$F:$F,'CAP follow up'!$D75,'Audit grid'!$U:$U,$K$44),"N/A")</f>
        <v>0</v>
      </c>
      <c r="L75" s="142">
        <f>IFERROR(COUNTIFS('Audit grid'!$K:$K,'CAP follow up'!L$45,'Audit grid'!$E:$E,'CAP follow up'!$C75,'Audit grid'!$F:$F,'CAP follow up'!$D75,'Audit grid'!$U:$U,$K$44),"N/A")</f>
        <v>0</v>
      </c>
      <c r="M75" s="145">
        <f>IFERROR(COUNTIFS('Audit grid'!$K:$K,'CAP follow up'!M$45,'Audit grid'!$E:$E,'CAP follow up'!$C75,'Audit grid'!$F:$F,'CAP follow up'!$D75,'Audit grid'!$U:$U,$K$44),"N/A")</f>
        <v>0</v>
      </c>
      <c r="N75" s="142">
        <f>IFERROR(COUNTIFS('Audit grid'!$K:$K,'CAP follow up'!N$45,'Audit grid'!$E:$E,'CAP follow up'!$C75,'Audit grid'!$F:$F,'CAP follow up'!$D75,'Audit grid'!$U:$U,$N$44),"N/A")</f>
        <v>0</v>
      </c>
      <c r="O75" s="142">
        <f>IFERROR(COUNTIFS('Audit grid'!$K:$K,'CAP follow up'!O$45,'Audit grid'!$E:$E,'CAP follow up'!$C75,'Audit grid'!$F:$F,'CAP follow up'!$D75,'Audit grid'!$U:$U,$N$44),"N/A")</f>
        <v>0</v>
      </c>
      <c r="P75" s="143">
        <f>IFERROR(COUNTIFS('Audit grid'!$K:$K,'CAP follow up'!P$45,'Audit grid'!$E:$E,'CAP follow up'!$C75,'Audit grid'!$F:$F,'CAP follow up'!$D75,'Audit grid'!$U:$U,$N$44),"N/A")</f>
        <v>0</v>
      </c>
      <c r="Q75" s="127"/>
    </row>
    <row r="76" spans="2:17" ht="17.100000000000001">
      <c r="B76" s="125"/>
      <c r="C76" s="137" t="s">
        <v>330</v>
      </c>
      <c r="D76" s="138" t="s">
        <v>597</v>
      </c>
      <c r="E76" s="144">
        <f>IFERROR(COUNTIFS('Audit grid'!$K:$K,'CAP follow up'!E$45,'Audit grid'!$E:$E,'CAP follow up'!$C76,'Audit grid'!$F:$F,'CAP follow up'!$D76,'Audit grid'!$U:$U,"&lt;&gt;N/A"),"N/A")</f>
        <v>0</v>
      </c>
      <c r="F76" s="142">
        <f>IFERROR(COUNTIFS('Audit grid'!$K:$K,'CAP follow up'!F$45,'Audit grid'!$E:$E,'CAP follow up'!$C76,'Audit grid'!$F:$F,'CAP follow up'!$D76,'Audit grid'!$U:$U,"&lt;&gt;N/A"),"N/A")</f>
        <v>0</v>
      </c>
      <c r="G76" s="145">
        <f>IFERROR(COUNTIFS('Audit grid'!$K:$K,'CAP follow up'!G$45,'Audit grid'!$E:$E,'CAP follow up'!$C76,'Audit grid'!$F:$F,'CAP follow up'!$D76,'Audit grid'!$U:$U,"&lt;&gt;N/A"),"N/A")</f>
        <v>0</v>
      </c>
      <c r="H76" s="142">
        <f>IFERROR(COUNTIFS('Audit grid'!$K:$K,'CAP follow up'!H$45,'Audit grid'!$E:$E,'CAP follow up'!$C76,'Audit grid'!$F:$F,'CAP follow up'!$D76,'Audit grid'!$U:$U,$H$44),"N/A")</f>
        <v>0</v>
      </c>
      <c r="I76" s="142">
        <f>IFERROR(COUNTIFS('Audit grid'!$K:$K,'CAP follow up'!I$45,'Audit grid'!$E:$E,'CAP follow up'!$C76,'Audit grid'!$F:$F,'CAP follow up'!$D76,'Audit grid'!$U:$U,$H$44),"N/A")</f>
        <v>0</v>
      </c>
      <c r="J76" s="142">
        <f>IFERROR(COUNTIFS('Audit grid'!$K:$K,'CAP follow up'!J$45,'Audit grid'!$E:$E,'CAP follow up'!$C76,'Audit grid'!$F:$F,'CAP follow up'!$D76,'Audit grid'!$U:$U,$H$44),"N/A")</f>
        <v>0</v>
      </c>
      <c r="K76" s="144">
        <f>IFERROR(COUNTIFS('Audit grid'!$K:$K,'CAP follow up'!K$45,'Audit grid'!$E:$E,'CAP follow up'!$C76,'Audit grid'!$F:$F,'CAP follow up'!$D76,'Audit grid'!$U:$U,$K$44),"N/A")</f>
        <v>0</v>
      </c>
      <c r="L76" s="142">
        <f>IFERROR(COUNTIFS('Audit grid'!$K:$K,'CAP follow up'!L$45,'Audit grid'!$E:$E,'CAP follow up'!$C76,'Audit grid'!$F:$F,'CAP follow up'!$D76,'Audit grid'!$U:$U,$K$44),"N/A")</f>
        <v>0</v>
      </c>
      <c r="M76" s="145">
        <f>IFERROR(COUNTIFS('Audit grid'!$K:$K,'CAP follow up'!M$45,'Audit grid'!$E:$E,'CAP follow up'!$C76,'Audit grid'!$F:$F,'CAP follow up'!$D76,'Audit grid'!$U:$U,$K$44),"N/A")</f>
        <v>0</v>
      </c>
      <c r="N76" s="142">
        <f>IFERROR(COUNTIFS('Audit grid'!$K:$K,'CAP follow up'!N$45,'Audit grid'!$E:$E,'CAP follow up'!$C76,'Audit grid'!$F:$F,'CAP follow up'!$D76,'Audit grid'!$U:$U,$N$44),"N/A")</f>
        <v>0</v>
      </c>
      <c r="O76" s="142">
        <f>IFERROR(COUNTIFS('Audit grid'!$K:$K,'CAP follow up'!O$45,'Audit grid'!$E:$E,'CAP follow up'!$C76,'Audit grid'!$F:$F,'CAP follow up'!$D76,'Audit grid'!$U:$U,$N$44),"N/A")</f>
        <v>0</v>
      </c>
      <c r="P76" s="143">
        <f>IFERROR(COUNTIFS('Audit grid'!$K:$K,'CAP follow up'!P$45,'Audit grid'!$E:$E,'CAP follow up'!$C76,'Audit grid'!$F:$F,'CAP follow up'!$D76,'Audit grid'!$U:$U,$N$44),"N/A")</f>
        <v>0</v>
      </c>
      <c r="Q76" s="127"/>
    </row>
    <row r="77" spans="2:17" ht="17.100000000000001">
      <c r="B77" s="125"/>
      <c r="C77" s="137" t="s">
        <v>330</v>
      </c>
      <c r="D77" s="138" t="s">
        <v>613</v>
      </c>
      <c r="E77" s="144">
        <f>IFERROR(COUNTIFS('Audit grid'!$K:$K,'CAP follow up'!E$45,'Audit grid'!$E:$E,'CAP follow up'!$C77,'Audit grid'!$F:$F,'CAP follow up'!$D77,'Audit grid'!$U:$U,"&lt;&gt;N/A"),"N/A")</f>
        <v>0</v>
      </c>
      <c r="F77" s="142">
        <f>IFERROR(COUNTIFS('Audit grid'!$K:$K,'CAP follow up'!F$45,'Audit grid'!$E:$E,'CAP follow up'!$C77,'Audit grid'!$F:$F,'CAP follow up'!$D77,'Audit grid'!$U:$U,"&lt;&gt;N/A"),"N/A")</f>
        <v>0</v>
      </c>
      <c r="G77" s="145">
        <f>IFERROR(COUNTIFS('Audit grid'!$K:$K,'CAP follow up'!G$45,'Audit grid'!$E:$E,'CAP follow up'!$C77,'Audit grid'!$F:$F,'CAP follow up'!$D77,'Audit grid'!$U:$U,"&lt;&gt;N/A"),"N/A")</f>
        <v>0</v>
      </c>
      <c r="H77" s="142">
        <f>IFERROR(COUNTIFS('Audit grid'!$K:$K,'CAP follow up'!H$45,'Audit grid'!$E:$E,'CAP follow up'!$C77,'Audit grid'!$F:$F,'CAP follow up'!$D77,'Audit grid'!$U:$U,$H$44),"N/A")</f>
        <v>0</v>
      </c>
      <c r="I77" s="142">
        <f>IFERROR(COUNTIFS('Audit grid'!$K:$K,'CAP follow up'!I$45,'Audit grid'!$E:$E,'CAP follow up'!$C77,'Audit grid'!$F:$F,'CAP follow up'!$D77,'Audit grid'!$U:$U,$H$44),"N/A")</f>
        <v>0</v>
      </c>
      <c r="J77" s="142">
        <f>IFERROR(COUNTIFS('Audit grid'!$K:$K,'CAP follow up'!J$45,'Audit grid'!$E:$E,'CAP follow up'!$C77,'Audit grid'!$F:$F,'CAP follow up'!$D77,'Audit grid'!$U:$U,$H$44),"N/A")</f>
        <v>0</v>
      </c>
      <c r="K77" s="144">
        <f>IFERROR(COUNTIFS('Audit grid'!$K:$K,'CAP follow up'!K$45,'Audit grid'!$E:$E,'CAP follow up'!$C77,'Audit grid'!$F:$F,'CAP follow up'!$D77,'Audit grid'!$U:$U,$K$44),"N/A")</f>
        <v>0</v>
      </c>
      <c r="L77" s="142">
        <f>IFERROR(COUNTIFS('Audit grid'!$K:$K,'CAP follow up'!L$45,'Audit grid'!$E:$E,'CAP follow up'!$C77,'Audit grid'!$F:$F,'CAP follow up'!$D77,'Audit grid'!$U:$U,$K$44),"N/A")</f>
        <v>0</v>
      </c>
      <c r="M77" s="145">
        <f>IFERROR(COUNTIFS('Audit grid'!$K:$K,'CAP follow up'!M$45,'Audit grid'!$E:$E,'CAP follow up'!$C77,'Audit grid'!$F:$F,'CAP follow up'!$D77,'Audit grid'!$U:$U,$K$44),"N/A")</f>
        <v>0</v>
      </c>
      <c r="N77" s="142">
        <f>IFERROR(COUNTIFS('Audit grid'!$K:$K,'CAP follow up'!N$45,'Audit grid'!$E:$E,'CAP follow up'!$C77,'Audit grid'!$F:$F,'CAP follow up'!$D77,'Audit grid'!$U:$U,$N$44),"N/A")</f>
        <v>0</v>
      </c>
      <c r="O77" s="142">
        <f>IFERROR(COUNTIFS('Audit grid'!$K:$K,'CAP follow up'!O$45,'Audit grid'!$E:$E,'CAP follow up'!$C77,'Audit grid'!$F:$F,'CAP follow up'!$D77,'Audit grid'!$U:$U,$N$44),"N/A")</f>
        <v>0</v>
      </c>
      <c r="P77" s="143">
        <f>IFERROR(COUNTIFS('Audit grid'!$K:$K,'CAP follow up'!P$45,'Audit grid'!$E:$E,'CAP follow up'!$C77,'Audit grid'!$F:$F,'CAP follow up'!$D77,'Audit grid'!$U:$U,$N$44),"N/A")</f>
        <v>0</v>
      </c>
      <c r="Q77" s="127"/>
    </row>
    <row r="78" spans="2:17" ht="17.100000000000001">
      <c r="B78" s="125"/>
      <c r="C78" s="137" t="s">
        <v>330</v>
      </c>
      <c r="D78" s="138" t="s">
        <v>623</v>
      </c>
      <c r="E78" s="144">
        <f>IFERROR(COUNTIFS('Audit grid'!$K:$K,'CAP follow up'!E$45,'Audit grid'!$E:$E,'CAP follow up'!$C78,'Audit grid'!$F:$F,'CAP follow up'!$D78,'Audit grid'!$U:$U,"&lt;&gt;N/A"),"N/A")</f>
        <v>0</v>
      </c>
      <c r="F78" s="142">
        <f>IFERROR(COUNTIFS('Audit grid'!$K:$K,'CAP follow up'!F$45,'Audit grid'!$E:$E,'CAP follow up'!$C78,'Audit grid'!$F:$F,'CAP follow up'!$D78,'Audit grid'!$U:$U,"&lt;&gt;N/A"),"N/A")</f>
        <v>0</v>
      </c>
      <c r="G78" s="145">
        <f>IFERROR(COUNTIFS('Audit grid'!$K:$K,'CAP follow up'!G$45,'Audit grid'!$E:$E,'CAP follow up'!$C78,'Audit grid'!$F:$F,'CAP follow up'!$D78,'Audit grid'!$U:$U,"&lt;&gt;N/A"),"N/A")</f>
        <v>0</v>
      </c>
      <c r="H78" s="142">
        <f>IFERROR(COUNTIFS('Audit grid'!$K:$K,'CAP follow up'!H$45,'Audit grid'!$E:$E,'CAP follow up'!$C78,'Audit grid'!$F:$F,'CAP follow up'!$D78,'Audit grid'!$U:$U,$H$44),"N/A")</f>
        <v>0</v>
      </c>
      <c r="I78" s="142">
        <f>IFERROR(COUNTIFS('Audit grid'!$K:$K,'CAP follow up'!I$45,'Audit grid'!$E:$E,'CAP follow up'!$C78,'Audit grid'!$F:$F,'CAP follow up'!$D78,'Audit grid'!$U:$U,$H$44),"N/A")</f>
        <v>0</v>
      </c>
      <c r="J78" s="142">
        <f>IFERROR(COUNTIFS('Audit grid'!$K:$K,'CAP follow up'!J$45,'Audit grid'!$E:$E,'CAP follow up'!$C78,'Audit grid'!$F:$F,'CAP follow up'!$D78,'Audit grid'!$U:$U,$H$44),"N/A")</f>
        <v>0</v>
      </c>
      <c r="K78" s="144">
        <f>IFERROR(COUNTIFS('Audit grid'!$K:$K,'CAP follow up'!K$45,'Audit grid'!$E:$E,'CAP follow up'!$C78,'Audit grid'!$F:$F,'CAP follow up'!$D78,'Audit grid'!$U:$U,$K$44),"N/A")</f>
        <v>0</v>
      </c>
      <c r="L78" s="142">
        <f>IFERROR(COUNTIFS('Audit grid'!$K:$K,'CAP follow up'!L$45,'Audit grid'!$E:$E,'CAP follow up'!$C78,'Audit grid'!$F:$F,'CAP follow up'!$D78,'Audit grid'!$U:$U,$K$44),"N/A")</f>
        <v>0</v>
      </c>
      <c r="M78" s="145">
        <f>IFERROR(COUNTIFS('Audit grid'!$K:$K,'CAP follow up'!M$45,'Audit grid'!$E:$E,'CAP follow up'!$C78,'Audit grid'!$F:$F,'CAP follow up'!$D78,'Audit grid'!$U:$U,$K$44),"N/A")</f>
        <v>0</v>
      </c>
      <c r="N78" s="142">
        <f>IFERROR(COUNTIFS('Audit grid'!$K:$K,'CAP follow up'!N$45,'Audit grid'!$E:$E,'CAP follow up'!$C78,'Audit grid'!$F:$F,'CAP follow up'!$D78,'Audit grid'!$U:$U,$N$44),"N/A")</f>
        <v>0</v>
      </c>
      <c r="O78" s="142">
        <f>IFERROR(COUNTIFS('Audit grid'!$K:$K,'CAP follow up'!O$45,'Audit grid'!$E:$E,'CAP follow up'!$C78,'Audit grid'!$F:$F,'CAP follow up'!$D78,'Audit grid'!$U:$U,$N$44),"N/A")</f>
        <v>0</v>
      </c>
      <c r="P78" s="143">
        <f>IFERROR(COUNTIFS('Audit grid'!$K:$K,'CAP follow up'!P$45,'Audit grid'!$E:$E,'CAP follow up'!$C78,'Audit grid'!$F:$F,'CAP follow up'!$D78,'Audit grid'!$U:$U,$N$44),"N/A")</f>
        <v>0</v>
      </c>
      <c r="Q78" s="127"/>
    </row>
    <row r="79" spans="2:17" ht="102">
      <c r="B79" s="125"/>
      <c r="C79" s="137" t="s">
        <v>330</v>
      </c>
      <c r="D79" s="138" t="s">
        <v>642</v>
      </c>
      <c r="E79" s="144">
        <f>IFERROR(COUNTIFS('Audit grid'!$K:$K,'CAP follow up'!E$45,'Audit grid'!$E:$E,'CAP follow up'!$C79,'Audit grid'!$F:$F,'CAP follow up'!$D79,'Audit grid'!$U:$U,"&lt;&gt;N/A"),"N/A")</f>
        <v>0</v>
      </c>
      <c r="F79" s="142">
        <f>IFERROR(COUNTIFS('Audit grid'!$K:$K,'CAP follow up'!F$45,'Audit grid'!$E:$E,'CAP follow up'!$C79,'Audit grid'!$F:$F,'CAP follow up'!$D79,'Audit grid'!$U:$U,"&lt;&gt;N/A"),"N/A")</f>
        <v>0</v>
      </c>
      <c r="G79" s="145">
        <f>IFERROR(COUNTIFS('Audit grid'!$K:$K,'CAP follow up'!G$45,'Audit grid'!$E:$E,'CAP follow up'!$C79,'Audit grid'!$F:$F,'CAP follow up'!$D79,'Audit grid'!$U:$U,"&lt;&gt;N/A"),"N/A")</f>
        <v>0</v>
      </c>
      <c r="H79" s="142">
        <f>IFERROR(COUNTIFS('Audit grid'!$K:$K,'CAP follow up'!H$45,'Audit grid'!$E:$E,'CAP follow up'!$C79,'Audit grid'!$F:$F,'CAP follow up'!$D79,'Audit grid'!$U:$U,$H$44),"N/A")</f>
        <v>0</v>
      </c>
      <c r="I79" s="142">
        <f>IFERROR(COUNTIFS('Audit grid'!$K:$K,'CAP follow up'!I$45,'Audit grid'!$E:$E,'CAP follow up'!$C79,'Audit grid'!$F:$F,'CAP follow up'!$D79,'Audit grid'!$U:$U,$H$44),"N/A")</f>
        <v>0</v>
      </c>
      <c r="J79" s="142">
        <f>IFERROR(COUNTIFS('Audit grid'!$K:$K,'CAP follow up'!J$45,'Audit grid'!$E:$E,'CAP follow up'!$C79,'Audit grid'!$F:$F,'CAP follow up'!$D79,'Audit grid'!$U:$U,$H$44),"N/A")</f>
        <v>0</v>
      </c>
      <c r="K79" s="144">
        <f>IFERROR(COUNTIFS('Audit grid'!$K:$K,'CAP follow up'!K$45,'Audit grid'!$E:$E,'CAP follow up'!$C79,'Audit grid'!$F:$F,'CAP follow up'!$D79,'Audit grid'!$U:$U,$K$44),"N/A")</f>
        <v>0</v>
      </c>
      <c r="L79" s="142">
        <f>IFERROR(COUNTIFS('Audit grid'!$K:$K,'CAP follow up'!L$45,'Audit grid'!$E:$E,'CAP follow up'!$C79,'Audit grid'!$F:$F,'CAP follow up'!$D79,'Audit grid'!$U:$U,$K$44),"N/A")</f>
        <v>0</v>
      </c>
      <c r="M79" s="145">
        <f>IFERROR(COUNTIFS('Audit grid'!$K:$K,'CAP follow up'!M$45,'Audit grid'!$E:$E,'CAP follow up'!$C79,'Audit grid'!$F:$F,'CAP follow up'!$D79,'Audit grid'!$U:$U,$K$44),"N/A")</f>
        <v>0</v>
      </c>
      <c r="N79" s="142">
        <f>IFERROR(COUNTIFS('Audit grid'!$K:$K,'CAP follow up'!N$45,'Audit grid'!$E:$E,'CAP follow up'!$C79,'Audit grid'!$F:$F,'CAP follow up'!$D79,'Audit grid'!$U:$U,$N$44),"N/A")</f>
        <v>0</v>
      </c>
      <c r="O79" s="142">
        <f>IFERROR(COUNTIFS('Audit grid'!$K:$K,'CAP follow up'!O$45,'Audit grid'!$E:$E,'CAP follow up'!$C79,'Audit grid'!$F:$F,'CAP follow up'!$D79,'Audit grid'!$U:$U,$N$44),"N/A")</f>
        <v>0</v>
      </c>
      <c r="P79" s="143">
        <f>IFERROR(COUNTIFS('Audit grid'!$K:$K,'CAP follow up'!P$45,'Audit grid'!$E:$E,'CAP follow up'!$C79,'Audit grid'!$F:$F,'CAP follow up'!$D79,'Audit grid'!$U:$U,$N$44),"N/A")</f>
        <v>0</v>
      </c>
      <c r="Q79" s="127"/>
    </row>
    <row r="80" spans="2:17" ht="17.100000000000001">
      <c r="B80" s="125"/>
      <c r="C80" s="137" t="s">
        <v>330</v>
      </c>
      <c r="D80" s="138" t="s">
        <v>650</v>
      </c>
      <c r="E80" s="144">
        <f>IFERROR(COUNTIFS('Audit grid'!$K:$K,'CAP follow up'!E$45,'Audit grid'!$E:$E,'CAP follow up'!$C80,'Audit grid'!$F:$F,'CAP follow up'!$D80,'Audit grid'!$U:$U,"&lt;&gt;N/A"),"N/A")</f>
        <v>0</v>
      </c>
      <c r="F80" s="142">
        <f>IFERROR(COUNTIFS('Audit grid'!$K:$K,'CAP follow up'!F$45,'Audit grid'!$E:$E,'CAP follow up'!$C80,'Audit grid'!$F:$F,'CAP follow up'!$D80,'Audit grid'!$U:$U,"&lt;&gt;N/A"),"N/A")</f>
        <v>0</v>
      </c>
      <c r="G80" s="145">
        <f>IFERROR(COUNTIFS('Audit grid'!$K:$K,'CAP follow up'!G$45,'Audit grid'!$E:$E,'CAP follow up'!$C80,'Audit grid'!$F:$F,'CAP follow up'!$D80,'Audit grid'!$U:$U,"&lt;&gt;N/A"),"N/A")</f>
        <v>0</v>
      </c>
      <c r="H80" s="142">
        <f>IFERROR(COUNTIFS('Audit grid'!$K:$K,'CAP follow up'!H$45,'Audit grid'!$E:$E,'CAP follow up'!$C80,'Audit grid'!$F:$F,'CAP follow up'!$D80,'Audit grid'!$U:$U,$H$44),"N/A")</f>
        <v>0</v>
      </c>
      <c r="I80" s="142">
        <f>IFERROR(COUNTIFS('Audit grid'!$K:$K,'CAP follow up'!I$45,'Audit grid'!$E:$E,'CAP follow up'!$C80,'Audit grid'!$F:$F,'CAP follow up'!$D80,'Audit grid'!$U:$U,$H$44),"N/A")</f>
        <v>0</v>
      </c>
      <c r="J80" s="142">
        <f>IFERROR(COUNTIFS('Audit grid'!$K:$K,'CAP follow up'!J$45,'Audit grid'!$E:$E,'CAP follow up'!$C80,'Audit grid'!$F:$F,'CAP follow up'!$D80,'Audit grid'!$U:$U,$H$44),"N/A")</f>
        <v>0</v>
      </c>
      <c r="K80" s="144">
        <f>IFERROR(COUNTIFS('Audit grid'!$K:$K,'CAP follow up'!K$45,'Audit grid'!$E:$E,'CAP follow up'!$C80,'Audit grid'!$F:$F,'CAP follow up'!$D80,'Audit grid'!$U:$U,$K$44),"N/A")</f>
        <v>0</v>
      </c>
      <c r="L80" s="142">
        <f>IFERROR(COUNTIFS('Audit grid'!$K:$K,'CAP follow up'!L$45,'Audit grid'!$E:$E,'CAP follow up'!$C80,'Audit grid'!$F:$F,'CAP follow up'!$D80,'Audit grid'!$U:$U,$K$44),"N/A")</f>
        <v>0</v>
      </c>
      <c r="M80" s="145">
        <f>IFERROR(COUNTIFS('Audit grid'!$K:$K,'CAP follow up'!M$45,'Audit grid'!$E:$E,'CAP follow up'!$C80,'Audit grid'!$F:$F,'CAP follow up'!$D80,'Audit grid'!$U:$U,$K$44),"N/A")</f>
        <v>0</v>
      </c>
      <c r="N80" s="142">
        <f>IFERROR(COUNTIFS('Audit grid'!$K:$K,'CAP follow up'!N$45,'Audit grid'!$E:$E,'CAP follow up'!$C80,'Audit grid'!$F:$F,'CAP follow up'!$D80,'Audit grid'!$U:$U,$N$44),"N/A")</f>
        <v>0</v>
      </c>
      <c r="O80" s="142">
        <f>IFERROR(COUNTIFS('Audit grid'!$K:$K,'CAP follow up'!O$45,'Audit grid'!$E:$E,'CAP follow up'!$C80,'Audit grid'!$F:$F,'CAP follow up'!$D80,'Audit grid'!$U:$U,$N$44),"N/A")</f>
        <v>0</v>
      </c>
      <c r="P80" s="143">
        <f>IFERROR(COUNTIFS('Audit grid'!$K:$K,'CAP follow up'!P$45,'Audit grid'!$E:$E,'CAP follow up'!$C80,'Audit grid'!$F:$F,'CAP follow up'!$D80,'Audit grid'!$U:$U,$N$44),"N/A")</f>
        <v>0</v>
      </c>
      <c r="Q80" s="127"/>
    </row>
    <row r="81" spans="2:17" ht="17.100000000000001">
      <c r="B81" s="125"/>
      <c r="C81" s="137" t="s">
        <v>330</v>
      </c>
      <c r="D81" s="138" t="s">
        <v>664</v>
      </c>
      <c r="E81" s="144">
        <f>IFERROR(COUNTIFS('Audit grid'!$K:$K,'CAP follow up'!E$45,'Audit grid'!$E:$E,'CAP follow up'!$C81,'Audit grid'!$F:$F,'CAP follow up'!$D81,'Audit grid'!$U:$U,"&lt;&gt;N/A"),"N/A")</f>
        <v>0</v>
      </c>
      <c r="F81" s="142">
        <f>IFERROR(COUNTIFS('Audit grid'!$K:$K,'CAP follow up'!F$45,'Audit grid'!$E:$E,'CAP follow up'!$C81,'Audit grid'!$F:$F,'CAP follow up'!$D81,'Audit grid'!$U:$U,"&lt;&gt;N/A"),"N/A")</f>
        <v>0</v>
      </c>
      <c r="G81" s="145">
        <f>IFERROR(COUNTIFS('Audit grid'!$K:$K,'CAP follow up'!G$45,'Audit grid'!$E:$E,'CAP follow up'!$C81,'Audit grid'!$F:$F,'CAP follow up'!$D81,'Audit grid'!$U:$U,"&lt;&gt;N/A"),"N/A")</f>
        <v>0</v>
      </c>
      <c r="H81" s="142">
        <f>IFERROR(COUNTIFS('Audit grid'!$K:$K,'CAP follow up'!H$45,'Audit grid'!$E:$E,'CAP follow up'!$C81,'Audit grid'!$F:$F,'CAP follow up'!$D81,'Audit grid'!$U:$U,$H$44),"N/A")</f>
        <v>0</v>
      </c>
      <c r="I81" s="142">
        <f>IFERROR(COUNTIFS('Audit grid'!$K:$K,'CAP follow up'!I$45,'Audit grid'!$E:$E,'CAP follow up'!$C81,'Audit grid'!$F:$F,'CAP follow up'!$D81,'Audit grid'!$U:$U,$H$44),"N/A")</f>
        <v>0</v>
      </c>
      <c r="J81" s="142">
        <f>IFERROR(COUNTIFS('Audit grid'!$K:$K,'CAP follow up'!J$45,'Audit grid'!$E:$E,'CAP follow up'!$C81,'Audit grid'!$F:$F,'CAP follow up'!$D81,'Audit grid'!$U:$U,$H$44),"N/A")</f>
        <v>0</v>
      </c>
      <c r="K81" s="144">
        <f>IFERROR(COUNTIFS('Audit grid'!$K:$K,'CAP follow up'!K$45,'Audit grid'!$E:$E,'CAP follow up'!$C81,'Audit grid'!$F:$F,'CAP follow up'!$D81,'Audit grid'!$U:$U,$K$44),"N/A")</f>
        <v>0</v>
      </c>
      <c r="L81" s="142">
        <f>IFERROR(COUNTIFS('Audit grid'!$K:$K,'CAP follow up'!L$45,'Audit grid'!$E:$E,'CAP follow up'!$C81,'Audit grid'!$F:$F,'CAP follow up'!$D81,'Audit grid'!$U:$U,$K$44),"N/A")</f>
        <v>0</v>
      </c>
      <c r="M81" s="145">
        <f>IFERROR(COUNTIFS('Audit grid'!$K:$K,'CAP follow up'!M$45,'Audit grid'!$E:$E,'CAP follow up'!$C81,'Audit grid'!$F:$F,'CAP follow up'!$D81,'Audit grid'!$U:$U,$K$44),"N/A")</f>
        <v>0</v>
      </c>
      <c r="N81" s="142">
        <f>IFERROR(COUNTIFS('Audit grid'!$K:$K,'CAP follow up'!N$45,'Audit grid'!$E:$E,'CAP follow up'!$C81,'Audit grid'!$F:$F,'CAP follow up'!$D81,'Audit grid'!$U:$U,$N$44),"N/A")</f>
        <v>0</v>
      </c>
      <c r="O81" s="142">
        <f>IFERROR(COUNTIFS('Audit grid'!$K:$K,'CAP follow up'!O$45,'Audit grid'!$E:$E,'CAP follow up'!$C81,'Audit grid'!$F:$F,'CAP follow up'!$D81,'Audit grid'!$U:$U,$N$44),"N/A")</f>
        <v>0</v>
      </c>
      <c r="P81" s="143">
        <f>IFERROR(COUNTIFS('Audit grid'!$K:$K,'CAP follow up'!P$45,'Audit grid'!$E:$E,'CAP follow up'!$C81,'Audit grid'!$F:$F,'CAP follow up'!$D81,'Audit grid'!$U:$U,$N$44),"N/A")</f>
        <v>0</v>
      </c>
      <c r="Q81" s="127"/>
    </row>
    <row r="82" spans="2:17" ht="17.100000000000001">
      <c r="B82" s="125"/>
      <c r="C82" s="137" t="s">
        <v>330</v>
      </c>
      <c r="D82" s="138" t="s">
        <v>683</v>
      </c>
      <c r="E82" s="144">
        <f>IFERROR(COUNTIFS('Audit grid'!$K:$K,'CAP follow up'!E$45,'Audit grid'!$E:$E,'CAP follow up'!$C82,'Audit grid'!$F:$F,'CAP follow up'!$D82,'Audit grid'!$U:$U,"&lt;&gt;N/A"),"N/A")</f>
        <v>0</v>
      </c>
      <c r="F82" s="142">
        <f>IFERROR(COUNTIFS('Audit grid'!$K:$K,'CAP follow up'!F$45,'Audit grid'!$E:$E,'CAP follow up'!$C82,'Audit grid'!$F:$F,'CAP follow up'!$D82,'Audit grid'!$U:$U,"&lt;&gt;N/A"),"N/A")</f>
        <v>0</v>
      </c>
      <c r="G82" s="145">
        <f>IFERROR(COUNTIFS('Audit grid'!$K:$K,'CAP follow up'!G$45,'Audit grid'!$E:$E,'CAP follow up'!$C82,'Audit grid'!$F:$F,'CAP follow up'!$D82,'Audit grid'!$U:$U,"&lt;&gt;N/A"),"N/A")</f>
        <v>0</v>
      </c>
      <c r="H82" s="142">
        <f>IFERROR(COUNTIFS('Audit grid'!$K:$K,'CAP follow up'!H$45,'Audit grid'!$E:$E,'CAP follow up'!$C82,'Audit grid'!$F:$F,'CAP follow up'!$D82,'Audit grid'!$U:$U,$H$44),"N/A")</f>
        <v>0</v>
      </c>
      <c r="I82" s="142">
        <f>IFERROR(COUNTIFS('Audit grid'!$K:$K,'CAP follow up'!I$45,'Audit grid'!$E:$E,'CAP follow up'!$C82,'Audit grid'!$F:$F,'CAP follow up'!$D82,'Audit grid'!$U:$U,$H$44),"N/A")</f>
        <v>0</v>
      </c>
      <c r="J82" s="142">
        <f>IFERROR(COUNTIFS('Audit grid'!$K:$K,'CAP follow up'!J$45,'Audit grid'!$E:$E,'CAP follow up'!$C82,'Audit grid'!$F:$F,'CAP follow up'!$D82,'Audit grid'!$U:$U,$H$44),"N/A")</f>
        <v>0</v>
      </c>
      <c r="K82" s="144">
        <f>IFERROR(COUNTIFS('Audit grid'!$K:$K,'CAP follow up'!K$45,'Audit grid'!$E:$E,'CAP follow up'!$C82,'Audit grid'!$F:$F,'CAP follow up'!$D82,'Audit grid'!$U:$U,$K$44),"N/A")</f>
        <v>0</v>
      </c>
      <c r="L82" s="142">
        <f>IFERROR(COUNTIFS('Audit grid'!$K:$K,'CAP follow up'!L$45,'Audit grid'!$E:$E,'CAP follow up'!$C82,'Audit grid'!$F:$F,'CAP follow up'!$D82,'Audit grid'!$U:$U,$K$44),"N/A")</f>
        <v>0</v>
      </c>
      <c r="M82" s="145">
        <f>IFERROR(COUNTIFS('Audit grid'!$K:$K,'CAP follow up'!M$45,'Audit grid'!$E:$E,'CAP follow up'!$C82,'Audit grid'!$F:$F,'CAP follow up'!$D82,'Audit grid'!$U:$U,$K$44),"N/A")</f>
        <v>0</v>
      </c>
      <c r="N82" s="142">
        <f>IFERROR(COUNTIFS('Audit grid'!$K:$K,'CAP follow up'!N$45,'Audit grid'!$E:$E,'CAP follow up'!$C82,'Audit grid'!$F:$F,'CAP follow up'!$D82,'Audit grid'!$U:$U,$N$44),"N/A")</f>
        <v>0</v>
      </c>
      <c r="O82" s="142">
        <f>IFERROR(COUNTIFS('Audit grid'!$K:$K,'CAP follow up'!O$45,'Audit grid'!$E:$E,'CAP follow up'!$C82,'Audit grid'!$F:$F,'CAP follow up'!$D82,'Audit grid'!$U:$U,$N$44),"N/A")</f>
        <v>0</v>
      </c>
      <c r="P82" s="143">
        <f>IFERROR(COUNTIFS('Audit grid'!$K:$K,'CAP follow up'!P$45,'Audit grid'!$E:$E,'CAP follow up'!$C82,'Audit grid'!$F:$F,'CAP follow up'!$D82,'Audit grid'!$U:$U,$N$44),"N/A")</f>
        <v>0</v>
      </c>
      <c r="Q82" s="127"/>
    </row>
    <row r="83" spans="2:17" ht="17.100000000000001">
      <c r="B83" s="125"/>
      <c r="C83" s="146" t="s">
        <v>330</v>
      </c>
      <c r="D83" s="147" t="s">
        <v>710</v>
      </c>
      <c r="E83" s="148">
        <f>IFERROR(COUNTIFS('Audit grid'!$K:$K,'CAP follow up'!E$45,'Audit grid'!$E:$E,'CAP follow up'!$C83,'Audit grid'!$F:$F,'CAP follow up'!$D83,'Audit grid'!$U:$U,"&lt;&gt;N/A"),"N/A")</f>
        <v>0</v>
      </c>
      <c r="F83" s="149">
        <f>IFERROR(COUNTIFS('Audit grid'!$K:$K,'CAP follow up'!F$45,'Audit grid'!$E:$E,'CAP follow up'!$C83,'Audit grid'!$F:$F,'CAP follow up'!$D83,'Audit grid'!$U:$U,"&lt;&gt;N/A"),"N/A")</f>
        <v>0</v>
      </c>
      <c r="G83" s="150">
        <f>IFERROR(COUNTIFS('Audit grid'!$K:$K,'CAP follow up'!G$45,'Audit grid'!$E:$E,'CAP follow up'!$C83,'Audit grid'!$F:$F,'CAP follow up'!$D83,'Audit grid'!$U:$U,"&lt;&gt;N/A"),"N/A")</f>
        <v>0</v>
      </c>
      <c r="H83" s="149">
        <f>IFERROR(COUNTIFS('Audit grid'!$K:$K,'CAP follow up'!H$45,'Audit grid'!$E:$E,'CAP follow up'!$C83,'Audit grid'!$F:$F,'CAP follow up'!$D83,'Audit grid'!$U:$U,$H$44),"N/A")</f>
        <v>0</v>
      </c>
      <c r="I83" s="149">
        <f>IFERROR(COUNTIFS('Audit grid'!$K:$K,'CAP follow up'!I$45,'Audit grid'!$E:$E,'CAP follow up'!$C83,'Audit grid'!$F:$F,'CAP follow up'!$D83,'Audit grid'!$U:$U,$H$44),"N/A")</f>
        <v>0</v>
      </c>
      <c r="J83" s="149">
        <f>IFERROR(COUNTIFS('Audit grid'!$K:$K,'CAP follow up'!J$45,'Audit grid'!$E:$E,'CAP follow up'!$C83,'Audit grid'!$F:$F,'CAP follow up'!$D83,'Audit grid'!$U:$U,$H$44),"N/A")</f>
        <v>0</v>
      </c>
      <c r="K83" s="148">
        <f>IFERROR(COUNTIFS('Audit grid'!$K:$K,'CAP follow up'!K$45,'Audit grid'!$E:$E,'CAP follow up'!$C83,'Audit grid'!$F:$F,'CAP follow up'!$D83,'Audit grid'!$U:$U,$K$44),"N/A")</f>
        <v>0</v>
      </c>
      <c r="L83" s="149">
        <f>IFERROR(COUNTIFS('Audit grid'!$K:$K,'CAP follow up'!L$45,'Audit grid'!$E:$E,'CAP follow up'!$C83,'Audit grid'!$F:$F,'CAP follow up'!$D83,'Audit grid'!$U:$U,$K$44),"N/A")</f>
        <v>0</v>
      </c>
      <c r="M83" s="150">
        <f>IFERROR(COUNTIFS('Audit grid'!$K:$K,'CAP follow up'!M$45,'Audit grid'!$E:$E,'CAP follow up'!$C83,'Audit grid'!$F:$F,'CAP follow up'!$D83,'Audit grid'!$U:$U,$K$44),"N/A")</f>
        <v>0</v>
      </c>
      <c r="N83" s="149">
        <f>IFERROR(COUNTIFS('Audit grid'!$K:$K,'CAP follow up'!N$45,'Audit grid'!$E:$E,'CAP follow up'!$C83,'Audit grid'!$F:$F,'CAP follow up'!$D83,'Audit grid'!$U:$U,$N$44),"N/A")</f>
        <v>0</v>
      </c>
      <c r="O83" s="149">
        <f>IFERROR(COUNTIFS('Audit grid'!$K:$K,'CAP follow up'!O$45,'Audit grid'!$E:$E,'CAP follow up'!$C83,'Audit grid'!$F:$F,'CAP follow up'!$D83,'Audit grid'!$U:$U,$N$44),"N/A")</f>
        <v>0</v>
      </c>
      <c r="P83" s="151">
        <f>IFERROR(COUNTIFS('Audit grid'!$K:$K,'CAP follow up'!P$45,'Audit grid'!$E:$E,'CAP follow up'!$C83,'Audit grid'!$F:$F,'CAP follow up'!$D83,'Audit grid'!$U:$U,$N$44),"N/A")</f>
        <v>0</v>
      </c>
      <c r="Q83" s="127"/>
    </row>
    <row r="84" spans="2:17" ht="17.100000000000001">
      <c r="B84" s="125"/>
      <c r="C84" s="137" t="s">
        <v>722</v>
      </c>
      <c r="D84" s="138" t="s">
        <v>331</v>
      </c>
      <c r="E84" s="144">
        <f>IFERROR(COUNTIFS('Audit grid'!$K:$K,'CAP follow up'!E$45,'Audit grid'!$E:$E,'CAP follow up'!$C84,'Audit grid'!$F:$F,'CAP follow up'!$D84,'Audit grid'!$U:$U,"&lt;&gt;N/A"),"N/A")</f>
        <v>0</v>
      </c>
      <c r="F84" s="142">
        <f>IFERROR(COUNTIFS('Audit grid'!$K:$K,'CAP follow up'!F$45,'Audit grid'!$E:$E,'CAP follow up'!$C84,'Audit grid'!$F:$F,'CAP follow up'!$D84,'Audit grid'!$U:$U,"&lt;&gt;N/A"),"N/A")</f>
        <v>0</v>
      </c>
      <c r="G84" s="145">
        <f>IFERROR(COUNTIFS('Audit grid'!$K:$K,'CAP follow up'!G$45,'Audit grid'!$E:$E,'CAP follow up'!$C84,'Audit grid'!$F:$F,'CAP follow up'!$D84,'Audit grid'!$U:$U,"&lt;&gt;N/A"),"N/A")</f>
        <v>0</v>
      </c>
      <c r="H84" s="142">
        <f>IFERROR(COUNTIFS('Audit grid'!$K:$K,'CAP follow up'!H$45,'Audit grid'!$E:$E,'CAP follow up'!$C84,'Audit grid'!$F:$F,'CAP follow up'!$D84,'Audit grid'!$U:$U,$H$44),"N/A")</f>
        <v>0</v>
      </c>
      <c r="I84" s="142">
        <f>IFERROR(COUNTIFS('Audit grid'!$K:$K,'CAP follow up'!I$45,'Audit grid'!$E:$E,'CAP follow up'!$C84,'Audit grid'!$F:$F,'CAP follow up'!$D84,'Audit grid'!$U:$U,$H$44),"N/A")</f>
        <v>0</v>
      </c>
      <c r="J84" s="142">
        <f>IFERROR(COUNTIFS('Audit grid'!$K:$K,'CAP follow up'!J$45,'Audit grid'!$E:$E,'CAP follow up'!$C84,'Audit grid'!$F:$F,'CAP follow up'!$D84,'Audit grid'!$U:$U,$H$44),"N/A")</f>
        <v>0</v>
      </c>
      <c r="K84" s="144">
        <f>IFERROR(COUNTIFS('Audit grid'!$K:$K,'CAP follow up'!K$45,'Audit grid'!$E:$E,'CAP follow up'!$C84,'Audit grid'!$F:$F,'CAP follow up'!$D84,'Audit grid'!$U:$U,$K$44),"N/A")</f>
        <v>0</v>
      </c>
      <c r="L84" s="142">
        <f>IFERROR(COUNTIFS('Audit grid'!$K:$K,'CAP follow up'!L$45,'Audit grid'!$E:$E,'CAP follow up'!$C84,'Audit grid'!$F:$F,'CAP follow up'!$D84,'Audit grid'!$U:$U,$K$44),"N/A")</f>
        <v>0</v>
      </c>
      <c r="M84" s="145">
        <f>IFERROR(COUNTIFS('Audit grid'!$K:$K,'CAP follow up'!M$45,'Audit grid'!$E:$E,'CAP follow up'!$C84,'Audit grid'!$F:$F,'CAP follow up'!$D84,'Audit grid'!$U:$U,$K$44),"N/A")</f>
        <v>0</v>
      </c>
      <c r="N84" s="142">
        <f>IFERROR(COUNTIFS('Audit grid'!$K:$K,'CAP follow up'!N$45,'Audit grid'!$E:$E,'CAP follow up'!$C84,'Audit grid'!$F:$F,'CAP follow up'!$D84,'Audit grid'!$U:$U,$N$44),"N/A")</f>
        <v>0</v>
      </c>
      <c r="O84" s="142">
        <f>IFERROR(COUNTIFS('Audit grid'!$K:$K,'CAP follow up'!O$45,'Audit grid'!$E:$E,'CAP follow up'!$C84,'Audit grid'!$F:$F,'CAP follow up'!$D84,'Audit grid'!$U:$U,$N$44),"N/A")</f>
        <v>0</v>
      </c>
      <c r="P84" s="143">
        <f>IFERROR(COUNTIFS('Audit grid'!$K:$K,'CAP follow up'!P$45,'Audit grid'!$E:$E,'CAP follow up'!$C84,'Audit grid'!$F:$F,'CAP follow up'!$D84,'Audit grid'!$U:$U,$N$44),"N/A")</f>
        <v>0</v>
      </c>
      <c r="Q84" s="127"/>
    </row>
    <row r="85" spans="2:17" ht="17.100000000000001">
      <c r="B85" s="125"/>
      <c r="C85" s="137" t="s">
        <v>722</v>
      </c>
      <c r="D85" s="138" t="s">
        <v>745</v>
      </c>
      <c r="E85" s="144">
        <f>IFERROR(COUNTIFS('Audit grid'!$K:$K,'CAP follow up'!E$45,'Audit grid'!$E:$E,'CAP follow up'!$C85,'Audit grid'!$F:$F,'CAP follow up'!$D85,'Audit grid'!$U:$U,"&lt;&gt;N/A"),"N/A")</f>
        <v>0</v>
      </c>
      <c r="F85" s="142">
        <f>IFERROR(COUNTIFS('Audit grid'!$K:$K,'CAP follow up'!F$45,'Audit grid'!$E:$E,'CAP follow up'!$C85,'Audit grid'!$F:$F,'CAP follow up'!$D85,'Audit grid'!$U:$U,"&lt;&gt;N/A"),"N/A")</f>
        <v>0</v>
      </c>
      <c r="G85" s="145">
        <f>IFERROR(COUNTIFS('Audit grid'!$K:$K,'CAP follow up'!G$45,'Audit grid'!$E:$E,'CAP follow up'!$C85,'Audit grid'!$F:$F,'CAP follow up'!$D85,'Audit grid'!$U:$U,"&lt;&gt;N/A"),"N/A")</f>
        <v>0</v>
      </c>
      <c r="H85" s="142">
        <f>IFERROR(COUNTIFS('Audit grid'!$K:$K,'CAP follow up'!H$45,'Audit grid'!$E:$E,'CAP follow up'!$C85,'Audit grid'!$F:$F,'CAP follow up'!$D85,'Audit grid'!$U:$U,$H$44),"N/A")</f>
        <v>0</v>
      </c>
      <c r="I85" s="142">
        <f>IFERROR(COUNTIFS('Audit grid'!$K:$K,'CAP follow up'!I$45,'Audit grid'!$E:$E,'CAP follow up'!$C85,'Audit grid'!$F:$F,'CAP follow up'!$D85,'Audit grid'!$U:$U,$H$44),"N/A")</f>
        <v>0</v>
      </c>
      <c r="J85" s="142">
        <f>IFERROR(COUNTIFS('Audit grid'!$K:$K,'CAP follow up'!J$45,'Audit grid'!$E:$E,'CAP follow up'!$C85,'Audit grid'!$F:$F,'CAP follow up'!$D85,'Audit grid'!$U:$U,$H$44),"N/A")</f>
        <v>0</v>
      </c>
      <c r="K85" s="144">
        <f>IFERROR(COUNTIFS('Audit grid'!$K:$K,'CAP follow up'!K$45,'Audit grid'!$E:$E,'CAP follow up'!$C85,'Audit grid'!$F:$F,'CAP follow up'!$D85,'Audit grid'!$U:$U,$K$44),"N/A")</f>
        <v>0</v>
      </c>
      <c r="L85" s="142">
        <f>IFERROR(COUNTIFS('Audit grid'!$K:$K,'CAP follow up'!L$45,'Audit grid'!$E:$E,'CAP follow up'!$C85,'Audit grid'!$F:$F,'CAP follow up'!$D85,'Audit grid'!$U:$U,$K$44),"N/A")</f>
        <v>0</v>
      </c>
      <c r="M85" s="145">
        <f>IFERROR(COUNTIFS('Audit grid'!$K:$K,'CAP follow up'!M$45,'Audit grid'!$E:$E,'CAP follow up'!$C85,'Audit grid'!$F:$F,'CAP follow up'!$D85,'Audit grid'!$U:$U,$K$44),"N/A")</f>
        <v>0</v>
      </c>
      <c r="N85" s="142">
        <f>IFERROR(COUNTIFS('Audit grid'!$K:$K,'CAP follow up'!N$45,'Audit grid'!$E:$E,'CAP follow up'!$C85,'Audit grid'!$F:$F,'CAP follow up'!$D85,'Audit grid'!$U:$U,$N$44),"N/A")</f>
        <v>0</v>
      </c>
      <c r="O85" s="142">
        <f>IFERROR(COUNTIFS('Audit grid'!$K:$K,'CAP follow up'!O$45,'Audit grid'!$E:$E,'CAP follow up'!$C85,'Audit grid'!$F:$F,'CAP follow up'!$D85,'Audit grid'!$U:$U,$N$44),"N/A")</f>
        <v>0</v>
      </c>
      <c r="P85" s="143">
        <f>IFERROR(COUNTIFS('Audit grid'!$K:$K,'CAP follow up'!P$45,'Audit grid'!$E:$E,'CAP follow up'!$C85,'Audit grid'!$F:$F,'CAP follow up'!$D85,'Audit grid'!$U:$U,$N$44),"N/A")</f>
        <v>0</v>
      </c>
      <c r="Q85" s="127"/>
    </row>
    <row r="86" spans="2:17" ht="17.100000000000001">
      <c r="B86" s="125"/>
      <c r="C86" s="137" t="s">
        <v>722</v>
      </c>
      <c r="D86" s="138" t="s">
        <v>749</v>
      </c>
      <c r="E86" s="144">
        <f>IFERROR(COUNTIFS('Audit grid'!$K:$K,'CAP follow up'!E$45,'Audit grid'!$E:$E,'CAP follow up'!$C86,'Audit grid'!$F:$F,'CAP follow up'!$D86,'Audit grid'!$U:$U,"&lt;&gt;N/A"),"N/A")</f>
        <v>0</v>
      </c>
      <c r="F86" s="142">
        <f>IFERROR(COUNTIFS('Audit grid'!$K:$K,'CAP follow up'!F$45,'Audit grid'!$E:$E,'CAP follow up'!$C86,'Audit grid'!$F:$F,'CAP follow up'!$D86,'Audit grid'!$U:$U,"&lt;&gt;N/A"),"N/A")</f>
        <v>0</v>
      </c>
      <c r="G86" s="145">
        <f>IFERROR(COUNTIFS('Audit grid'!$K:$K,'CAP follow up'!G$45,'Audit grid'!$E:$E,'CAP follow up'!$C86,'Audit grid'!$F:$F,'CAP follow up'!$D86,'Audit grid'!$U:$U,"&lt;&gt;N/A"),"N/A")</f>
        <v>0</v>
      </c>
      <c r="H86" s="142">
        <f>IFERROR(COUNTIFS('Audit grid'!$K:$K,'CAP follow up'!H$45,'Audit grid'!$E:$E,'CAP follow up'!$C86,'Audit grid'!$F:$F,'CAP follow up'!$D86,'Audit grid'!$U:$U,$H$44),"N/A")</f>
        <v>0</v>
      </c>
      <c r="I86" s="142">
        <f>IFERROR(COUNTIFS('Audit grid'!$K:$K,'CAP follow up'!I$45,'Audit grid'!$E:$E,'CAP follow up'!$C86,'Audit grid'!$F:$F,'CAP follow up'!$D86,'Audit grid'!$U:$U,$H$44),"N/A")</f>
        <v>0</v>
      </c>
      <c r="J86" s="142">
        <f>IFERROR(COUNTIFS('Audit grid'!$K:$K,'CAP follow up'!J$45,'Audit grid'!$E:$E,'CAP follow up'!$C86,'Audit grid'!$F:$F,'CAP follow up'!$D86,'Audit grid'!$U:$U,$H$44),"N/A")</f>
        <v>0</v>
      </c>
      <c r="K86" s="144">
        <f>IFERROR(COUNTIFS('Audit grid'!$K:$K,'CAP follow up'!K$45,'Audit grid'!$E:$E,'CAP follow up'!$C86,'Audit grid'!$F:$F,'CAP follow up'!$D86,'Audit grid'!$U:$U,$K$44),"N/A")</f>
        <v>0</v>
      </c>
      <c r="L86" s="142">
        <f>IFERROR(COUNTIFS('Audit grid'!$K:$K,'CAP follow up'!L$45,'Audit grid'!$E:$E,'CAP follow up'!$C86,'Audit grid'!$F:$F,'CAP follow up'!$D86,'Audit grid'!$U:$U,$K$44),"N/A")</f>
        <v>0</v>
      </c>
      <c r="M86" s="145">
        <f>IFERROR(COUNTIFS('Audit grid'!$K:$K,'CAP follow up'!M$45,'Audit grid'!$E:$E,'CAP follow up'!$C86,'Audit grid'!$F:$F,'CAP follow up'!$D86,'Audit grid'!$U:$U,$K$44),"N/A")</f>
        <v>0</v>
      </c>
      <c r="N86" s="142">
        <f>IFERROR(COUNTIFS('Audit grid'!$K:$K,'CAP follow up'!N$45,'Audit grid'!$E:$E,'CAP follow up'!$C86,'Audit grid'!$F:$F,'CAP follow up'!$D86,'Audit grid'!$U:$U,$N$44),"N/A")</f>
        <v>0</v>
      </c>
      <c r="O86" s="142">
        <f>IFERROR(COUNTIFS('Audit grid'!$K:$K,'CAP follow up'!O$45,'Audit grid'!$E:$E,'CAP follow up'!$C86,'Audit grid'!$F:$F,'CAP follow up'!$D86,'Audit grid'!$U:$U,$N$44),"N/A")</f>
        <v>0</v>
      </c>
      <c r="P86" s="143">
        <f>IFERROR(COUNTIFS('Audit grid'!$K:$K,'CAP follow up'!P$45,'Audit grid'!$E:$E,'CAP follow up'!$C86,'Audit grid'!$F:$F,'CAP follow up'!$D86,'Audit grid'!$U:$U,$N$44),"N/A")</f>
        <v>0</v>
      </c>
      <c r="Q86" s="127"/>
    </row>
    <row r="87" spans="2:17" ht="17.100000000000001">
      <c r="B87" s="125"/>
      <c r="C87" s="137" t="s">
        <v>722</v>
      </c>
      <c r="D87" s="138" t="s">
        <v>766</v>
      </c>
      <c r="E87" s="144">
        <f>IFERROR(COUNTIFS('Audit grid'!$K:$K,'CAP follow up'!E$45,'Audit grid'!$E:$E,'CAP follow up'!$C87,'Audit grid'!$F:$F,'CAP follow up'!$D87,'Audit grid'!$U:$U,"&lt;&gt;N/A"),"N/A")</f>
        <v>0</v>
      </c>
      <c r="F87" s="142">
        <f>IFERROR(COUNTIFS('Audit grid'!$K:$K,'CAP follow up'!F$45,'Audit grid'!$E:$E,'CAP follow up'!$C87,'Audit grid'!$F:$F,'CAP follow up'!$D87,'Audit grid'!$U:$U,"&lt;&gt;N/A"),"N/A")</f>
        <v>0</v>
      </c>
      <c r="G87" s="145">
        <f>IFERROR(COUNTIFS('Audit grid'!$K:$K,'CAP follow up'!G$45,'Audit grid'!$E:$E,'CAP follow up'!$C87,'Audit grid'!$F:$F,'CAP follow up'!$D87,'Audit grid'!$U:$U,"&lt;&gt;N/A"),"N/A")</f>
        <v>0</v>
      </c>
      <c r="H87" s="142">
        <f>IFERROR(COUNTIFS('Audit grid'!$K:$K,'CAP follow up'!H$45,'Audit grid'!$E:$E,'CAP follow up'!$C87,'Audit grid'!$F:$F,'CAP follow up'!$D87,'Audit grid'!$U:$U,$H$44),"N/A")</f>
        <v>0</v>
      </c>
      <c r="I87" s="142">
        <f>IFERROR(COUNTIFS('Audit grid'!$K:$K,'CAP follow up'!I$45,'Audit grid'!$E:$E,'CAP follow up'!$C87,'Audit grid'!$F:$F,'CAP follow up'!$D87,'Audit grid'!$U:$U,$H$44),"N/A")</f>
        <v>0</v>
      </c>
      <c r="J87" s="142">
        <f>IFERROR(COUNTIFS('Audit grid'!$K:$K,'CAP follow up'!J$45,'Audit grid'!$E:$E,'CAP follow up'!$C87,'Audit grid'!$F:$F,'CAP follow up'!$D87,'Audit grid'!$U:$U,$H$44),"N/A")</f>
        <v>0</v>
      </c>
      <c r="K87" s="144">
        <f>IFERROR(COUNTIFS('Audit grid'!$K:$K,'CAP follow up'!K$45,'Audit grid'!$E:$E,'CAP follow up'!$C87,'Audit grid'!$F:$F,'CAP follow up'!$D87,'Audit grid'!$U:$U,$K$44),"N/A")</f>
        <v>0</v>
      </c>
      <c r="L87" s="142">
        <f>IFERROR(COUNTIFS('Audit grid'!$K:$K,'CAP follow up'!L$45,'Audit grid'!$E:$E,'CAP follow up'!$C87,'Audit grid'!$F:$F,'CAP follow up'!$D87,'Audit grid'!$U:$U,$K$44),"N/A")</f>
        <v>0</v>
      </c>
      <c r="M87" s="145">
        <f>IFERROR(COUNTIFS('Audit grid'!$K:$K,'CAP follow up'!M$45,'Audit grid'!$E:$E,'CAP follow up'!$C87,'Audit grid'!$F:$F,'CAP follow up'!$D87,'Audit grid'!$U:$U,$K$44),"N/A")</f>
        <v>0</v>
      </c>
      <c r="N87" s="142">
        <f>IFERROR(COUNTIFS('Audit grid'!$K:$K,'CAP follow up'!N$45,'Audit grid'!$E:$E,'CAP follow up'!$C87,'Audit grid'!$F:$F,'CAP follow up'!$D87,'Audit grid'!$U:$U,$N$44),"N/A")</f>
        <v>0</v>
      </c>
      <c r="O87" s="142">
        <f>IFERROR(COUNTIFS('Audit grid'!$K:$K,'CAP follow up'!O$45,'Audit grid'!$E:$E,'CAP follow up'!$C87,'Audit grid'!$F:$F,'CAP follow up'!$D87,'Audit grid'!$U:$U,$N$44),"N/A")</f>
        <v>0</v>
      </c>
      <c r="P87" s="143">
        <f>IFERROR(COUNTIFS('Audit grid'!$K:$K,'CAP follow up'!P$45,'Audit grid'!$E:$E,'CAP follow up'!$C87,'Audit grid'!$F:$F,'CAP follow up'!$D87,'Audit grid'!$U:$U,$N$44),"N/A")</f>
        <v>0</v>
      </c>
      <c r="Q87" s="127"/>
    </row>
    <row r="88" spans="2:17" ht="17.100000000000001">
      <c r="B88" s="125"/>
      <c r="C88" s="137" t="s">
        <v>722</v>
      </c>
      <c r="D88" s="138" t="s">
        <v>793</v>
      </c>
      <c r="E88" s="144">
        <f>IFERROR(COUNTIFS('Audit grid'!$K:$K,'CAP follow up'!E$45,'Audit grid'!$E:$E,'CAP follow up'!$C88,'Audit grid'!$F:$F,'CAP follow up'!$D88,'Audit grid'!$U:$U,"&lt;&gt;N/A"),"N/A")</f>
        <v>0</v>
      </c>
      <c r="F88" s="142">
        <f>IFERROR(COUNTIFS('Audit grid'!$K:$K,'CAP follow up'!F$45,'Audit grid'!$E:$E,'CAP follow up'!$C88,'Audit grid'!$F:$F,'CAP follow up'!$D88,'Audit grid'!$U:$U,"&lt;&gt;N/A"),"N/A")</f>
        <v>0</v>
      </c>
      <c r="G88" s="145">
        <f>IFERROR(COUNTIFS('Audit grid'!$K:$K,'CAP follow up'!G$45,'Audit grid'!$E:$E,'CAP follow up'!$C88,'Audit grid'!$F:$F,'CAP follow up'!$D88,'Audit grid'!$U:$U,"&lt;&gt;N/A"),"N/A")</f>
        <v>0</v>
      </c>
      <c r="H88" s="142">
        <f>IFERROR(COUNTIFS('Audit grid'!$K:$K,'CAP follow up'!H$45,'Audit grid'!$E:$E,'CAP follow up'!$C88,'Audit grid'!$F:$F,'CAP follow up'!$D88,'Audit grid'!$U:$U,$H$44),"N/A")</f>
        <v>0</v>
      </c>
      <c r="I88" s="142">
        <f>IFERROR(COUNTIFS('Audit grid'!$K:$K,'CAP follow up'!I$45,'Audit grid'!$E:$E,'CAP follow up'!$C88,'Audit grid'!$F:$F,'CAP follow up'!$D88,'Audit grid'!$U:$U,$H$44),"N/A")</f>
        <v>0</v>
      </c>
      <c r="J88" s="142">
        <f>IFERROR(COUNTIFS('Audit grid'!$K:$K,'CAP follow up'!J$45,'Audit grid'!$E:$E,'CAP follow up'!$C88,'Audit grid'!$F:$F,'CAP follow up'!$D88,'Audit grid'!$U:$U,$H$44),"N/A")</f>
        <v>0</v>
      </c>
      <c r="K88" s="144">
        <f>IFERROR(COUNTIFS('Audit grid'!$K:$K,'CAP follow up'!K$45,'Audit grid'!$E:$E,'CAP follow up'!$C88,'Audit grid'!$F:$F,'CAP follow up'!$D88,'Audit grid'!$U:$U,$K$44),"N/A")</f>
        <v>0</v>
      </c>
      <c r="L88" s="142">
        <f>IFERROR(COUNTIFS('Audit grid'!$K:$K,'CAP follow up'!L$45,'Audit grid'!$E:$E,'CAP follow up'!$C88,'Audit grid'!$F:$F,'CAP follow up'!$D88,'Audit grid'!$U:$U,$K$44),"N/A")</f>
        <v>0</v>
      </c>
      <c r="M88" s="145">
        <f>IFERROR(COUNTIFS('Audit grid'!$K:$K,'CAP follow up'!M$45,'Audit grid'!$E:$E,'CAP follow up'!$C88,'Audit grid'!$F:$F,'CAP follow up'!$D88,'Audit grid'!$U:$U,$K$44),"N/A")</f>
        <v>0</v>
      </c>
      <c r="N88" s="142">
        <f>IFERROR(COUNTIFS('Audit grid'!$K:$K,'CAP follow up'!N$45,'Audit grid'!$E:$E,'CAP follow up'!$C88,'Audit grid'!$F:$F,'CAP follow up'!$D88,'Audit grid'!$U:$U,$N$44),"N/A")</f>
        <v>0</v>
      </c>
      <c r="O88" s="142">
        <f>IFERROR(COUNTIFS('Audit grid'!$K:$K,'CAP follow up'!O$45,'Audit grid'!$E:$E,'CAP follow up'!$C88,'Audit grid'!$F:$F,'CAP follow up'!$D88,'Audit grid'!$U:$U,$N$44),"N/A")</f>
        <v>0</v>
      </c>
      <c r="P88" s="143">
        <f>IFERROR(COUNTIFS('Audit grid'!$K:$K,'CAP follow up'!P$45,'Audit grid'!$E:$E,'CAP follow up'!$C88,'Audit grid'!$F:$F,'CAP follow up'!$D88,'Audit grid'!$U:$U,$N$44),"N/A")</f>
        <v>0</v>
      </c>
      <c r="Q88" s="127"/>
    </row>
    <row r="89" spans="2:17" ht="17.100000000000001">
      <c r="B89" s="125"/>
      <c r="C89" s="137" t="s">
        <v>722</v>
      </c>
      <c r="D89" s="138" t="s">
        <v>803</v>
      </c>
      <c r="E89" s="144">
        <f>IFERROR(COUNTIFS('Audit grid'!$K:$K,'CAP follow up'!E$45,'Audit grid'!$E:$E,'CAP follow up'!$C89,'Audit grid'!$F:$F,'CAP follow up'!$D89,'Audit grid'!$U:$U,"&lt;&gt;N/A"),"N/A")</f>
        <v>0</v>
      </c>
      <c r="F89" s="142">
        <f>IFERROR(COUNTIFS('Audit grid'!$K:$K,'CAP follow up'!F$45,'Audit grid'!$E:$E,'CAP follow up'!$C89,'Audit grid'!$F:$F,'CAP follow up'!$D89,'Audit grid'!$U:$U,"&lt;&gt;N/A"),"N/A")</f>
        <v>0</v>
      </c>
      <c r="G89" s="145">
        <f>IFERROR(COUNTIFS('Audit grid'!$K:$K,'CAP follow up'!G$45,'Audit grid'!$E:$E,'CAP follow up'!$C89,'Audit grid'!$F:$F,'CAP follow up'!$D89,'Audit grid'!$U:$U,"&lt;&gt;N/A"),"N/A")</f>
        <v>0</v>
      </c>
      <c r="H89" s="142">
        <f>IFERROR(COUNTIFS('Audit grid'!$K:$K,'CAP follow up'!H$45,'Audit grid'!$E:$E,'CAP follow up'!$C89,'Audit grid'!$F:$F,'CAP follow up'!$D89,'Audit grid'!$U:$U,$H$44),"N/A")</f>
        <v>0</v>
      </c>
      <c r="I89" s="142">
        <f>IFERROR(COUNTIFS('Audit grid'!$K:$K,'CAP follow up'!I$45,'Audit grid'!$E:$E,'CAP follow up'!$C89,'Audit grid'!$F:$F,'CAP follow up'!$D89,'Audit grid'!$U:$U,$H$44),"N/A")</f>
        <v>0</v>
      </c>
      <c r="J89" s="142">
        <f>IFERROR(COUNTIFS('Audit grid'!$K:$K,'CAP follow up'!J$45,'Audit grid'!$E:$E,'CAP follow up'!$C89,'Audit grid'!$F:$F,'CAP follow up'!$D89,'Audit grid'!$U:$U,$H$44),"N/A")</f>
        <v>0</v>
      </c>
      <c r="K89" s="144">
        <f>IFERROR(COUNTIFS('Audit grid'!$K:$K,'CAP follow up'!K$45,'Audit grid'!$E:$E,'CAP follow up'!$C89,'Audit grid'!$F:$F,'CAP follow up'!$D89,'Audit grid'!$U:$U,$K$44),"N/A")</f>
        <v>0</v>
      </c>
      <c r="L89" s="142">
        <f>IFERROR(COUNTIFS('Audit grid'!$K:$K,'CAP follow up'!L$45,'Audit grid'!$E:$E,'CAP follow up'!$C89,'Audit grid'!$F:$F,'CAP follow up'!$D89,'Audit grid'!$U:$U,$K$44),"N/A")</f>
        <v>0</v>
      </c>
      <c r="M89" s="145">
        <f>IFERROR(COUNTIFS('Audit grid'!$K:$K,'CAP follow up'!M$45,'Audit grid'!$E:$E,'CAP follow up'!$C89,'Audit grid'!$F:$F,'CAP follow up'!$D89,'Audit grid'!$U:$U,$K$44),"N/A")</f>
        <v>0</v>
      </c>
      <c r="N89" s="142">
        <f>IFERROR(COUNTIFS('Audit grid'!$K:$K,'CAP follow up'!N$45,'Audit grid'!$E:$E,'CAP follow up'!$C89,'Audit grid'!$F:$F,'CAP follow up'!$D89,'Audit grid'!$U:$U,$N$44),"N/A")</f>
        <v>0</v>
      </c>
      <c r="O89" s="142">
        <f>IFERROR(COUNTIFS('Audit grid'!$K:$K,'CAP follow up'!O$45,'Audit grid'!$E:$E,'CAP follow up'!$C89,'Audit grid'!$F:$F,'CAP follow up'!$D89,'Audit grid'!$U:$U,$N$44),"N/A")</f>
        <v>0</v>
      </c>
      <c r="P89" s="143">
        <f>IFERROR(COUNTIFS('Audit grid'!$K:$K,'CAP follow up'!P$45,'Audit grid'!$E:$E,'CAP follow up'!$C89,'Audit grid'!$F:$F,'CAP follow up'!$D89,'Audit grid'!$U:$U,$N$44),"N/A")</f>
        <v>0</v>
      </c>
      <c r="Q89" s="127"/>
    </row>
    <row r="90" spans="2:17" ht="17.100000000000001">
      <c r="B90" s="125"/>
      <c r="C90" s="137" t="s">
        <v>722</v>
      </c>
      <c r="D90" s="138" t="s">
        <v>810</v>
      </c>
      <c r="E90" s="144">
        <f>IFERROR(COUNTIFS('Audit grid'!$K:$K,'CAP follow up'!E$45,'Audit grid'!$E:$E,'CAP follow up'!$C90,'Audit grid'!$F:$F,'CAP follow up'!$D90,'Audit grid'!$U:$U,"&lt;&gt;N/A"),"N/A")</f>
        <v>0</v>
      </c>
      <c r="F90" s="142">
        <f>IFERROR(COUNTIFS('Audit grid'!$K:$K,'CAP follow up'!F$45,'Audit grid'!$E:$E,'CAP follow up'!$C90,'Audit grid'!$F:$F,'CAP follow up'!$D90,'Audit grid'!$U:$U,"&lt;&gt;N/A"),"N/A")</f>
        <v>0</v>
      </c>
      <c r="G90" s="145">
        <f>IFERROR(COUNTIFS('Audit grid'!$K:$K,'CAP follow up'!G$45,'Audit grid'!$E:$E,'CAP follow up'!$C90,'Audit grid'!$F:$F,'CAP follow up'!$D90,'Audit grid'!$U:$U,"&lt;&gt;N/A"),"N/A")</f>
        <v>0</v>
      </c>
      <c r="H90" s="142">
        <f>IFERROR(COUNTIFS('Audit grid'!$K:$K,'CAP follow up'!H$45,'Audit grid'!$E:$E,'CAP follow up'!$C90,'Audit grid'!$F:$F,'CAP follow up'!$D90,'Audit grid'!$U:$U,$H$44),"N/A")</f>
        <v>0</v>
      </c>
      <c r="I90" s="142">
        <f>IFERROR(COUNTIFS('Audit grid'!$K:$K,'CAP follow up'!I$45,'Audit grid'!$E:$E,'CAP follow up'!$C90,'Audit grid'!$F:$F,'CAP follow up'!$D90,'Audit grid'!$U:$U,$H$44),"N/A")</f>
        <v>0</v>
      </c>
      <c r="J90" s="142">
        <f>IFERROR(COUNTIFS('Audit grid'!$K:$K,'CAP follow up'!J$45,'Audit grid'!$E:$E,'CAP follow up'!$C90,'Audit grid'!$F:$F,'CAP follow up'!$D90,'Audit grid'!$U:$U,$H$44),"N/A")</f>
        <v>0</v>
      </c>
      <c r="K90" s="144">
        <f>IFERROR(COUNTIFS('Audit grid'!$K:$K,'CAP follow up'!K$45,'Audit grid'!$E:$E,'CAP follow up'!$C90,'Audit grid'!$F:$F,'CAP follow up'!$D90,'Audit grid'!$U:$U,$K$44),"N/A")</f>
        <v>0</v>
      </c>
      <c r="L90" s="142">
        <f>IFERROR(COUNTIFS('Audit grid'!$K:$K,'CAP follow up'!L$45,'Audit grid'!$E:$E,'CAP follow up'!$C90,'Audit grid'!$F:$F,'CAP follow up'!$D90,'Audit grid'!$U:$U,$K$44),"N/A")</f>
        <v>0</v>
      </c>
      <c r="M90" s="145">
        <f>IFERROR(COUNTIFS('Audit grid'!$K:$K,'CAP follow up'!M$45,'Audit grid'!$E:$E,'CAP follow up'!$C90,'Audit grid'!$F:$F,'CAP follow up'!$D90,'Audit grid'!$U:$U,$K$44),"N/A")</f>
        <v>0</v>
      </c>
      <c r="N90" s="142">
        <f>IFERROR(COUNTIFS('Audit grid'!$K:$K,'CAP follow up'!N$45,'Audit grid'!$E:$E,'CAP follow up'!$C90,'Audit grid'!$F:$F,'CAP follow up'!$D90,'Audit grid'!$U:$U,$N$44),"N/A")</f>
        <v>0</v>
      </c>
      <c r="O90" s="142">
        <f>IFERROR(COUNTIFS('Audit grid'!$K:$K,'CAP follow up'!O$45,'Audit grid'!$E:$E,'CAP follow up'!$C90,'Audit grid'!$F:$F,'CAP follow up'!$D90,'Audit grid'!$U:$U,$N$44),"N/A")</f>
        <v>0</v>
      </c>
      <c r="P90" s="143">
        <f>IFERROR(COUNTIFS('Audit grid'!$K:$K,'CAP follow up'!P$45,'Audit grid'!$E:$E,'CAP follow up'!$C90,'Audit grid'!$F:$F,'CAP follow up'!$D90,'Audit grid'!$U:$U,$N$44),"N/A")</f>
        <v>0</v>
      </c>
      <c r="Q90" s="127"/>
    </row>
    <row r="91" spans="2:17" ht="17.100000000000001">
      <c r="B91" s="125"/>
      <c r="C91" s="137" t="s">
        <v>722</v>
      </c>
      <c r="D91" s="138" t="s">
        <v>826</v>
      </c>
      <c r="E91" s="144">
        <f>IFERROR(COUNTIFS('Audit grid'!$K:$K,'CAP follow up'!E$45,'Audit grid'!$E:$E,'CAP follow up'!$C91,'Audit grid'!$F:$F,'CAP follow up'!$D91,'Audit grid'!$U:$U,"&lt;&gt;N/A"),"N/A")</f>
        <v>0</v>
      </c>
      <c r="F91" s="142">
        <f>IFERROR(COUNTIFS('Audit grid'!$K:$K,'CAP follow up'!F$45,'Audit grid'!$E:$E,'CAP follow up'!$C91,'Audit grid'!$F:$F,'CAP follow up'!$D91,'Audit grid'!$U:$U,"&lt;&gt;N/A"),"N/A")</f>
        <v>0</v>
      </c>
      <c r="G91" s="145">
        <f>IFERROR(COUNTIFS('Audit grid'!$K:$K,'CAP follow up'!G$45,'Audit grid'!$E:$E,'CAP follow up'!$C91,'Audit grid'!$F:$F,'CAP follow up'!$D91,'Audit grid'!$U:$U,"&lt;&gt;N/A"),"N/A")</f>
        <v>0</v>
      </c>
      <c r="H91" s="142">
        <f>IFERROR(COUNTIFS('Audit grid'!$K:$K,'CAP follow up'!H$45,'Audit grid'!$E:$E,'CAP follow up'!$C91,'Audit grid'!$F:$F,'CAP follow up'!$D91,'Audit grid'!$U:$U,$H$44),"N/A")</f>
        <v>0</v>
      </c>
      <c r="I91" s="142">
        <f>IFERROR(COUNTIFS('Audit grid'!$K:$K,'CAP follow up'!I$45,'Audit grid'!$E:$E,'CAP follow up'!$C91,'Audit grid'!$F:$F,'CAP follow up'!$D91,'Audit grid'!$U:$U,$H$44),"N/A")</f>
        <v>0</v>
      </c>
      <c r="J91" s="142">
        <f>IFERROR(COUNTIFS('Audit grid'!$K:$K,'CAP follow up'!J$45,'Audit grid'!$E:$E,'CAP follow up'!$C91,'Audit grid'!$F:$F,'CAP follow up'!$D91,'Audit grid'!$U:$U,$H$44),"N/A")</f>
        <v>0</v>
      </c>
      <c r="K91" s="144">
        <f>IFERROR(COUNTIFS('Audit grid'!$K:$K,'CAP follow up'!K$45,'Audit grid'!$E:$E,'CAP follow up'!$C91,'Audit grid'!$F:$F,'CAP follow up'!$D91,'Audit grid'!$U:$U,$K$44),"N/A")</f>
        <v>0</v>
      </c>
      <c r="L91" s="142">
        <f>IFERROR(COUNTIFS('Audit grid'!$K:$K,'CAP follow up'!L$45,'Audit grid'!$E:$E,'CAP follow up'!$C91,'Audit grid'!$F:$F,'CAP follow up'!$D91,'Audit grid'!$U:$U,$K$44),"N/A")</f>
        <v>0</v>
      </c>
      <c r="M91" s="145">
        <f>IFERROR(COUNTIFS('Audit grid'!$K:$K,'CAP follow up'!M$45,'Audit grid'!$E:$E,'CAP follow up'!$C91,'Audit grid'!$F:$F,'CAP follow up'!$D91,'Audit grid'!$U:$U,$K$44),"N/A")</f>
        <v>0</v>
      </c>
      <c r="N91" s="142">
        <f>IFERROR(COUNTIFS('Audit grid'!$K:$K,'CAP follow up'!N$45,'Audit grid'!$E:$E,'CAP follow up'!$C91,'Audit grid'!$F:$F,'CAP follow up'!$D91,'Audit grid'!$U:$U,$N$44),"N/A")</f>
        <v>0</v>
      </c>
      <c r="O91" s="142">
        <f>IFERROR(COUNTIFS('Audit grid'!$K:$K,'CAP follow up'!O$45,'Audit grid'!$E:$E,'CAP follow up'!$C91,'Audit grid'!$F:$F,'CAP follow up'!$D91,'Audit grid'!$U:$U,$N$44),"N/A")</f>
        <v>0</v>
      </c>
      <c r="P91" s="143">
        <f>IFERROR(COUNTIFS('Audit grid'!$K:$K,'CAP follow up'!P$45,'Audit grid'!$E:$E,'CAP follow up'!$C91,'Audit grid'!$F:$F,'CAP follow up'!$D91,'Audit grid'!$U:$U,$N$44),"N/A")</f>
        <v>0</v>
      </c>
      <c r="Q91" s="127"/>
    </row>
    <row r="92" spans="2:17" ht="33.950000000000003">
      <c r="B92" s="125"/>
      <c r="C92" s="137" t="s">
        <v>722</v>
      </c>
      <c r="D92" s="138" t="s">
        <v>842</v>
      </c>
      <c r="E92" s="144">
        <f>IFERROR(COUNTIFS('Audit grid'!$K:$K,'CAP follow up'!E$45,'Audit grid'!$E:$E,'CAP follow up'!$C92,'Audit grid'!$F:$F,'CAP follow up'!$D92,'Audit grid'!$U:$U,"&lt;&gt;N/A"),"N/A")</f>
        <v>0</v>
      </c>
      <c r="F92" s="142">
        <f>IFERROR(COUNTIFS('Audit grid'!$K:$K,'CAP follow up'!F$45,'Audit grid'!$E:$E,'CAP follow up'!$C92,'Audit grid'!$F:$F,'CAP follow up'!$D92,'Audit grid'!$U:$U,"&lt;&gt;N/A"),"N/A")</f>
        <v>0</v>
      </c>
      <c r="G92" s="145">
        <f>IFERROR(COUNTIFS('Audit grid'!$K:$K,'CAP follow up'!G$45,'Audit grid'!$E:$E,'CAP follow up'!$C92,'Audit grid'!$F:$F,'CAP follow up'!$D92,'Audit grid'!$U:$U,"&lt;&gt;N/A"),"N/A")</f>
        <v>0</v>
      </c>
      <c r="H92" s="142">
        <f>IFERROR(COUNTIFS('Audit grid'!$K:$K,'CAP follow up'!H$45,'Audit grid'!$E:$E,'CAP follow up'!$C92,'Audit grid'!$F:$F,'CAP follow up'!$D92,'Audit grid'!$U:$U,$H$44),"N/A")</f>
        <v>0</v>
      </c>
      <c r="I92" s="142">
        <f>IFERROR(COUNTIFS('Audit grid'!$K:$K,'CAP follow up'!I$45,'Audit grid'!$E:$E,'CAP follow up'!$C92,'Audit grid'!$F:$F,'CAP follow up'!$D92,'Audit grid'!$U:$U,$H$44),"N/A")</f>
        <v>0</v>
      </c>
      <c r="J92" s="142">
        <f>IFERROR(COUNTIFS('Audit grid'!$K:$K,'CAP follow up'!J$45,'Audit grid'!$E:$E,'CAP follow up'!$C92,'Audit grid'!$F:$F,'CAP follow up'!$D92,'Audit grid'!$U:$U,$H$44),"N/A")</f>
        <v>0</v>
      </c>
      <c r="K92" s="144">
        <f>IFERROR(COUNTIFS('Audit grid'!$K:$K,'CAP follow up'!K$45,'Audit grid'!$E:$E,'CAP follow up'!$C92,'Audit grid'!$F:$F,'CAP follow up'!$D92,'Audit grid'!$U:$U,$K$44),"N/A")</f>
        <v>0</v>
      </c>
      <c r="L92" s="142">
        <f>IFERROR(COUNTIFS('Audit grid'!$K:$K,'CAP follow up'!L$45,'Audit grid'!$E:$E,'CAP follow up'!$C92,'Audit grid'!$F:$F,'CAP follow up'!$D92,'Audit grid'!$U:$U,$K$44),"N/A")</f>
        <v>0</v>
      </c>
      <c r="M92" s="145">
        <f>IFERROR(COUNTIFS('Audit grid'!$K:$K,'CAP follow up'!M$45,'Audit grid'!$E:$E,'CAP follow up'!$C92,'Audit grid'!$F:$F,'CAP follow up'!$D92,'Audit grid'!$U:$U,$K$44),"N/A")</f>
        <v>0</v>
      </c>
      <c r="N92" s="142">
        <f>IFERROR(COUNTIFS('Audit grid'!$K:$K,'CAP follow up'!N$45,'Audit grid'!$E:$E,'CAP follow up'!$C92,'Audit grid'!$F:$F,'CAP follow up'!$D92,'Audit grid'!$U:$U,$N$44),"N/A")</f>
        <v>0</v>
      </c>
      <c r="O92" s="142">
        <f>IFERROR(COUNTIFS('Audit grid'!$K:$K,'CAP follow up'!O$45,'Audit grid'!$E:$E,'CAP follow up'!$C92,'Audit grid'!$F:$F,'CAP follow up'!$D92,'Audit grid'!$U:$U,$N$44),"N/A")</f>
        <v>0</v>
      </c>
      <c r="P92" s="143">
        <f>IFERROR(COUNTIFS('Audit grid'!$K:$K,'CAP follow up'!P$45,'Audit grid'!$E:$E,'CAP follow up'!$C92,'Audit grid'!$F:$F,'CAP follow up'!$D92,'Audit grid'!$U:$U,$N$44),"N/A")</f>
        <v>0</v>
      </c>
      <c r="Q92" s="127"/>
    </row>
    <row r="93" spans="2:17" ht="17.100000000000001">
      <c r="B93" s="125"/>
      <c r="C93" s="137" t="s">
        <v>722</v>
      </c>
      <c r="D93" s="138" t="s">
        <v>855</v>
      </c>
      <c r="E93" s="144">
        <f>IFERROR(COUNTIFS('Audit grid'!$K:$K,'CAP follow up'!E$45,'Audit grid'!$E:$E,'CAP follow up'!$C93,'Audit grid'!$F:$F,'CAP follow up'!$D93,'Audit grid'!$U:$U,"&lt;&gt;N/A"),"N/A")</f>
        <v>0</v>
      </c>
      <c r="F93" s="142">
        <f>IFERROR(COUNTIFS('Audit grid'!$K:$K,'CAP follow up'!F$45,'Audit grid'!$E:$E,'CAP follow up'!$C93,'Audit grid'!$F:$F,'CAP follow up'!$D93,'Audit grid'!$U:$U,"&lt;&gt;N/A"),"N/A")</f>
        <v>0</v>
      </c>
      <c r="G93" s="145">
        <f>IFERROR(COUNTIFS('Audit grid'!$K:$K,'CAP follow up'!G$45,'Audit grid'!$E:$E,'CAP follow up'!$C93,'Audit grid'!$F:$F,'CAP follow up'!$D93,'Audit grid'!$U:$U,"&lt;&gt;N/A"),"N/A")</f>
        <v>0</v>
      </c>
      <c r="H93" s="142">
        <f>IFERROR(COUNTIFS('Audit grid'!$K:$K,'CAP follow up'!H$45,'Audit grid'!$E:$E,'CAP follow up'!$C93,'Audit grid'!$F:$F,'CAP follow up'!$D93,'Audit grid'!$U:$U,$H$44),"N/A")</f>
        <v>0</v>
      </c>
      <c r="I93" s="142">
        <f>IFERROR(COUNTIFS('Audit grid'!$K:$K,'CAP follow up'!I$45,'Audit grid'!$E:$E,'CAP follow up'!$C93,'Audit grid'!$F:$F,'CAP follow up'!$D93,'Audit grid'!$U:$U,$H$44),"N/A")</f>
        <v>0</v>
      </c>
      <c r="J93" s="142">
        <f>IFERROR(COUNTIFS('Audit grid'!$K:$K,'CAP follow up'!J$45,'Audit grid'!$E:$E,'CAP follow up'!$C93,'Audit grid'!$F:$F,'CAP follow up'!$D93,'Audit grid'!$U:$U,$H$44),"N/A")</f>
        <v>0</v>
      </c>
      <c r="K93" s="144">
        <f>IFERROR(COUNTIFS('Audit grid'!$K:$K,'CAP follow up'!K$45,'Audit grid'!$E:$E,'CAP follow up'!$C93,'Audit grid'!$F:$F,'CAP follow up'!$D93,'Audit grid'!$U:$U,$K$44),"N/A")</f>
        <v>0</v>
      </c>
      <c r="L93" s="142">
        <f>IFERROR(COUNTIFS('Audit grid'!$K:$K,'CAP follow up'!L$45,'Audit grid'!$E:$E,'CAP follow up'!$C93,'Audit grid'!$F:$F,'CAP follow up'!$D93,'Audit grid'!$U:$U,$K$44),"N/A")</f>
        <v>0</v>
      </c>
      <c r="M93" s="145">
        <f>IFERROR(COUNTIFS('Audit grid'!$K:$K,'CAP follow up'!M$45,'Audit grid'!$E:$E,'CAP follow up'!$C93,'Audit grid'!$F:$F,'CAP follow up'!$D93,'Audit grid'!$U:$U,$K$44),"N/A")</f>
        <v>0</v>
      </c>
      <c r="N93" s="142">
        <f>IFERROR(COUNTIFS('Audit grid'!$K:$K,'CAP follow up'!N$45,'Audit grid'!$E:$E,'CAP follow up'!$C93,'Audit grid'!$F:$F,'CAP follow up'!$D93,'Audit grid'!$U:$U,$N$44),"N/A")</f>
        <v>0</v>
      </c>
      <c r="O93" s="142">
        <f>IFERROR(COUNTIFS('Audit grid'!$K:$K,'CAP follow up'!O$45,'Audit grid'!$E:$E,'CAP follow up'!$C93,'Audit grid'!$F:$F,'CAP follow up'!$D93,'Audit grid'!$U:$U,$N$44),"N/A")</f>
        <v>0</v>
      </c>
      <c r="P93" s="143">
        <f>IFERROR(COUNTIFS('Audit grid'!$K:$K,'CAP follow up'!P$45,'Audit grid'!$E:$E,'CAP follow up'!$C93,'Audit grid'!$F:$F,'CAP follow up'!$D93,'Audit grid'!$U:$U,$N$44),"N/A")</f>
        <v>0</v>
      </c>
      <c r="Q93" s="127"/>
    </row>
    <row r="94" spans="2:17" ht="17.100000000000001">
      <c r="B94" s="125"/>
      <c r="C94" s="137" t="s">
        <v>722</v>
      </c>
      <c r="D94" s="138" t="s">
        <v>859</v>
      </c>
      <c r="E94" s="144">
        <f>IFERROR(COUNTIFS('Audit grid'!$K:$K,'CAP follow up'!E$45,'Audit grid'!$E:$E,'CAP follow up'!$C94,'Audit grid'!$F:$F,'CAP follow up'!$D94,'Audit grid'!$U:$U,"&lt;&gt;N/A"),"N/A")</f>
        <v>0</v>
      </c>
      <c r="F94" s="142">
        <f>IFERROR(COUNTIFS('Audit grid'!$K:$K,'CAP follow up'!F$45,'Audit grid'!$E:$E,'CAP follow up'!$C94,'Audit grid'!$F:$F,'CAP follow up'!$D94,'Audit grid'!$U:$U,"&lt;&gt;N/A"),"N/A")</f>
        <v>0</v>
      </c>
      <c r="G94" s="145">
        <f>IFERROR(COUNTIFS('Audit grid'!$K:$K,'CAP follow up'!G$45,'Audit grid'!$E:$E,'CAP follow up'!$C94,'Audit grid'!$F:$F,'CAP follow up'!$D94,'Audit grid'!$U:$U,"&lt;&gt;N/A"),"N/A")</f>
        <v>0</v>
      </c>
      <c r="H94" s="142">
        <f>IFERROR(COUNTIFS('Audit grid'!$K:$K,'CAP follow up'!H$45,'Audit grid'!$E:$E,'CAP follow up'!$C94,'Audit grid'!$F:$F,'CAP follow up'!$D94,'Audit grid'!$U:$U,$H$44),"N/A")</f>
        <v>0</v>
      </c>
      <c r="I94" s="142">
        <f>IFERROR(COUNTIFS('Audit grid'!$K:$K,'CAP follow up'!I$45,'Audit grid'!$E:$E,'CAP follow up'!$C94,'Audit grid'!$F:$F,'CAP follow up'!$D94,'Audit grid'!$U:$U,$H$44),"N/A")</f>
        <v>0</v>
      </c>
      <c r="J94" s="142">
        <f>IFERROR(COUNTIFS('Audit grid'!$K:$K,'CAP follow up'!J$45,'Audit grid'!$E:$E,'CAP follow up'!$C94,'Audit grid'!$F:$F,'CAP follow up'!$D94,'Audit grid'!$U:$U,$H$44),"N/A")</f>
        <v>0</v>
      </c>
      <c r="K94" s="144">
        <f>IFERROR(COUNTIFS('Audit grid'!$K:$K,'CAP follow up'!K$45,'Audit grid'!$E:$E,'CAP follow up'!$C94,'Audit grid'!$F:$F,'CAP follow up'!$D94,'Audit grid'!$U:$U,$K$44),"N/A")</f>
        <v>0</v>
      </c>
      <c r="L94" s="142">
        <f>IFERROR(COUNTIFS('Audit grid'!$K:$K,'CAP follow up'!L$45,'Audit grid'!$E:$E,'CAP follow up'!$C94,'Audit grid'!$F:$F,'CAP follow up'!$D94,'Audit grid'!$U:$U,$K$44),"N/A")</f>
        <v>0</v>
      </c>
      <c r="M94" s="145">
        <f>IFERROR(COUNTIFS('Audit grid'!$K:$K,'CAP follow up'!M$45,'Audit grid'!$E:$E,'CAP follow up'!$C94,'Audit grid'!$F:$F,'CAP follow up'!$D94,'Audit grid'!$U:$U,$K$44),"N/A")</f>
        <v>0</v>
      </c>
      <c r="N94" s="142">
        <f>IFERROR(COUNTIFS('Audit grid'!$K:$K,'CAP follow up'!N$45,'Audit grid'!$E:$E,'CAP follow up'!$C94,'Audit grid'!$F:$F,'CAP follow up'!$D94,'Audit grid'!$U:$U,$N$44),"N/A")</f>
        <v>0</v>
      </c>
      <c r="O94" s="142">
        <f>IFERROR(COUNTIFS('Audit grid'!$K:$K,'CAP follow up'!O$45,'Audit grid'!$E:$E,'CAP follow up'!$C94,'Audit grid'!$F:$F,'CAP follow up'!$D94,'Audit grid'!$U:$U,$N$44),"N/A")</f>
        <v>0</v>
      </c>
      <c r="P94" s="143">
        <f>IFERROR(COUNTIFS('Audit grid'!$K:$K,'CAP follow up'!P$45,'Audit grid'!$E:$E,'CAP follow up'!$C94,'Audit grid'!$F:$F,'CAP follow up'!$D94,'Audit grid'!$U:$U,$N$44),"N/A")</f>
        <v>0</v>
      </c>
      <c r="Q94" s="127"/>
    </row>
    <row r="95" spans="2:17" ht="17.100000000000001">
      <c r="B95" s="125"/>
      <c r="C95" s="137" t="s">
        <v>722</v>
      </c>
      <c r="D95" s="138" t="s">
        <v>884</v>
      </c>
      <c r="E95" s="144">
        <f>IFERROR(COUNTIFS('Audit grid'!$K:$K,'CAP follow up'!E$45,'Audit grid'!$E:$E,'CAP follow up'!$C95,'Audit grid'!$F:$F,'CAP follow up'!$D95,'Audit grid'!$U:$U,"&lt;&gt;N/A"),"N/A")</f>
        <v>0</v>
      </c>
      <c r="F95" s="142">
        <f>IFERROR(COUNTIFS('Audit grid'!$K:$K,'CAP follow up'!F$45,'Audit grid'!$E:$E,'CAP follow up'!$C95,'Audit grid'!$F:$F,'CAP follow up'!$D95,'Audit grid'!$U:$U,"&lt;&gt;N/A"),"N/A")</f>
        <v>0</v>
      </c>
      <c r="G95" s="145">
        <f>IFERROR(COUNTIFS('Audit grid'!$K:$K,'CAP follow up'!G$45,'Audit grid'!$E:$E,'CAP follow up'!$C95,'Audit grid'!$F:$F,'CAP follow up'!$D95,'Audit grid'!$U:$U,"&lt;&gt;N/A"),"N/A")</f>
        <v>0</v>
      </c>
      <c r="H95" s="142">
        <f>IFERROR(COUNTIFS('Audit grid'!$K:$K,'CAP follow up'!H$45,'Audit grid'!$E:$E,'CAP follow up'!$C95,'Audit grid'!$F:$F,'CAP follow up'!$D95,'Audit grid'!$U:$U,$H$44),"N/A")</f>
        <v>0</v>
      </c>
      <c r="I95" s="142">
        <f>IFERROR(COUNTIFS('Audit grid'!$K:$K,'CAP follow up'!I$45,'Audit grid'!$E:$E,'CAP follow up'!$C95,'Audit grid'!$F:$F,'CAP follow up'!$D95,'Audit grid'!$U:$U,$H$44),"N/A")</f>
        <v>0</v>
      </c>
      <c r="J95" s="142">
        <f>IFERROR(COUNTIFS('Audit grid'!$K:$K,'CAP follow up'!J$45,'Audit grid'!$E:$E,'CAP follow up'!$C95,'Audit grid'!$F:$F,'CAP follow up'!$D95,'Audit grid'!$U:$U,$H$44),"N/A")</f>
        <v>0</v>
      </c>
      <c r="K95" s="144">
        <f>IFERROR(COUNTIFS('Audit grid'!$K:$K,'CAP follow up'!K$45,'Audit grid'!$E:$E,'CAP follow up'!$C95,'Audit grid'!$F:$F,'CAP follow up'!$D95,'Audit grid'!$U:$U,$K$44),"N/A")</f>
        <v>0</v>
      </c>
      <c r="L95" s="142">
        <f>IFERROR(COUNTIFS('Audit grid'!$K:$K,'CAP follow up'!L$45,'Audit grid'!$E:$E,'CAP follow up'!$C95,'Audit grid'!$F:$F,'CAP follow up'!$D95,'Audit grid'!$U:$U,$K$44),"N/A")</f>
        <v>0</v>
      </c>
      <c r="M95" s="145">
        <f>IFERROR(COUNTIFS('Audit grid'!$K:$K,'CAP follow up'!M$45,'Audit grid'!$E:$E,'CAP follow up'!$C95,'Audit grid'!$F:$F,'CAP follow up'!$D95,'Audit grid'!$U:$U,$K$44),"N/A")</f>
        <v>0</v>
      </c>
      <c r="N95" s="142">
        <f>IFERROR(COUNTIFS('Audit grid'!$K:$K,'CAP follow up'!N$45,'Audit grid'!$E:$E,'CAP follow up'!$C95,'Audit grid'!$F:$F,'CAP follow up'!$D95,'Audit grid'!$U:$U,$N$44),"N/A")</f>
        <v>0</v>
      </c>
      <c r="O95" s="142">
        <f>IFERROR(COUNTIFS('Audit grid'!$K:$K,'CAP follow up'!O$45,'Audit grid'!$E:$E,'CAP follow up'!$C95,'Audit grid'!$F:$F,'CAP follow up'!$D95,'Audit grid'!$U:$U,$N$44),"N/A")</f>
        <v>0</v>
      </c>
      <c r="P95" s="143">
        <f>IFERROR(COUNTIFS('Audit grid'!$K:$K,'CAP follow up'!P$45,'Audit grid'!$E:$E,'CAP follow up'!$C95,'Audit grid'!$F:$F,'CAP follow up'!$D95,'Audit grid'!$U:$U,$N$44),"N/A")</f>
        <v>0</v>
      </c>
      <c r="Q95" s="127"/>
    </row>
    <row r="96" spans="2:17" ht="17.100000000000001">
      <c r="B96" s="125"/>
      <c r="C96" s="137" t="s">
        <v>722</v>
      </c>
      <c r="D96" s="138" t="s">
        <v>894</v>
      </c>
      <c r="E96" s="144">
        <f>IFERROR(COUNTIFS('Audit grid'!$K:$K,'CAP follow up'!E$45,'Audit grid'!$E:$E,'CAP follow up'!$C96,'Audit grid'!$F:$F,'CAP follow up'!$D96,'Audit grid'!$U:$U,"&lt;&gt;N/A"),"N/A")</f>
        <v>0</v>
      </c>
      <c r="F96" s="142">
        <f>IFERROR(COUNTIFS('Audit grid'!$K:$K,'CAP follow up'!F$45,'Audit grid'!$E:$E,'CAP follow up'!$C96,'Audit grid'!$F:$F,'CAP follow up'!$D96,'Audit grid'!$U:$U,"&lt;&gt;N/A"),"N/A")</f>
        <v>0</v>
      </c>
      <c r="G96" s="145">
        <f>IFERROR(COUNTIFS('Audit grid'!$K:$K,'CAP follow up'!G$45,'Audit grid'!$E:$E,'CAP follow up'!$C96,'Audit grid'!$F:$F,'CAP follow up'!$D96,'Audit grid'!$U:$U,"&lt;&gt;N/A"),"N/A")</f>
        <v>0</v>
      </c>
      <c r="H96" s="142">
        <f>IFERROR(COUNTIFS('Audit grid'!$K:$K,'CAP follow up'!H$45,'Audit grid'!$E:$E,'CAP follow up'!$C96,'Audit grid'!$F:$F,'CAP follow up'!$D96,'Audit grid'!$U:$U,$H$44),"N/A")</f>
        <v>0</v>
      </c>
      <c r="I96" s="142">
        <f>IFERROR(COUNTIFS('Audit grid'!$K:$K,'CAP follow up'!I$45,'Audit grid'!$E:$E,'CAP follow up'!$C96,'Audit grid'!$F:$F,'CAP follow up'!$D96,'Audit grid'!$U:$U,$H$44),"N/A")</f>
        <v>0</v>
      </c>
      <c r="J96" s="142">
        <f>IFERROR(COUNTIFS('Audit grid'!$K:$K,'CAP follow up'!J$45,'Audit grid'!$E:$E,'CAP follow up'!$C96,'Audit grid'!$F:$F,'CAP follow up'!$D96,'Audit grid'!$U:$U,$H$44),"N/A")</f>
        <v>0</v>
      </c>
      <c r="K96" s="144">
        <f>IFERROR(COUNTIFS('Audit grid'!$K:$K,'CAP follow up'!K$45,'Audit grid'!$E:$E,'CAP follow up'!$C96,'Audit grid'!$F:$F,'CAP follow up'!$D96,'Audit grid'!$U:$U,$K$44),"N/A")</f>
        <v>0</v>
      </c>
      <c r="L96" s="142">
        <f>IFERROR(COUNTIFS('Audit grid'!$K:$K,'CAP follow up'!L$45,'Audit grid'!$E:$E,'CAP follow up'!$C96,'Audit grid'!$F:$F,'CAP follow up'!$D96,'Audit grid'!$U:$U,$K$44),"N/A")</f>
        <v>0</v>
      </c>
      <c r="M96" s="145">
        <f>IFERROR(COUNTIFS('Audit grid'!$K:$K,'CAP follow up'!M$45,'Audit grid'!$E:$E,'CAP follow up'!$C96,'Audit grid'!$F:$F,'CAP follow up'!$D96,'Audit grid'!$U:$U,$K$44),"N/A")</f>
        <v>0</v>
      </c>
      <c r="N96" s="142">
        <f>IFERROR(COUNTIFS('Audit grid'!$K:$K,'CAP follow up'!N$45,'Audit grid'!$E:$E,'CAP follow up'!$C96,'Audit grid'!$F:$F,'CAP follow up'!$D96,'Audit grid'!$U:$U,$N$44),"N/A")</f>
        <v>0</v>
      </c>
      <c r="O96" s="142">
        <f>IFERROR(COUNTIFS('Audit grid'!$K:$K,'CAP follow up'!O$45,'Audit grid'!$E:$E,'CAP follow up'!$C96,'Audit grid'!$F:$F,'CAP follow up'!$D96,'Audit grid'!$U:$U,$N$44),"N/A")</f>
        <v>0</v>
      </c>
      <c r="P96" s="143">
        <f>IFERROR(COUNTIFS('Audit grid'!$K:$K,'CAP follow up'!P$45,'Audit grid'!$E:$E,'CAP follow up'!$C96,'Audit grid'!$F:$F,'CAP follow up'!$D96,'Audit grid'!$U:$U,$N$44),"N/A")</f>
        <v>0</v>
      </c>
      <c r="Q96" s="127"/>
    </row>
    <row r="97" spans="2:17" ht="17.100000000000001">
      <c r="B97" s="125"/>
      <c r="C97" s="137" t="s">
        <v>722</v>
      </c>
      <c r="D97" s="138" t="s">
        <v>901</v>
      </c>
      <c r="E97" s="144">
        <f>IFERROR(COUNTIFS('Audit grid'!$K:$K,'CAP follow up'!E$45,'Audit grid'!$E:$E,'CAP follow up'!$C97,'Audit grid'!$F:$F,'CAP follow up'!$D97,'Audit grid'!$U:$U,"&lt;&gt;N/A"),"N/A")</f>
        <v>0</v>
      </c>
      <c r="F97" s="142">
        <f>IFERROR(COUNTIFS('Audit grid'!$K:$K,'CAP follow up'!F$45,'Audit grid'!$E:$E,'CAP follow up'!$C97,'Audit grid'!$F:$F,'CAP follow up'!$D97,'Audit grid'!$U:$U,"&lt;&gt;N/A"),"N/A")</f>
        <v>0</v>
      </c>
      <c r="G97" s="145">
        <f>IFERROR(COUNTIFS('Audit grid'!$K:$K,'CAP follow up'!G$45,'Audit grid'!$E:$E,'CAP follow up'!$C97,'Audit grid'!$F:$F,'CAP follow up'!$D97,'Audit grid'!$U:$U,"&lt;&gt;N/A"),"N/A")</f>
        <v>0</v>
      </c>
      <c r="H97" s="142">
        <f>IFERROR(COUNTIFS('Audit grid'!$K:$K,'CAP follow up'!H$45,'Audit grid'!$E:$E,'CAP follow up'!$C97,'Audit grid'!$F:$F,'CAP follow up'!$D97,'Audit grid'!$U:$U,$H$44),"N/A")</f>
        <v>0</v>
      </c>
      <c r="I97" s="142">
        <f>IFERROR(COUNTIFS('Audit grid'!$K:$K,'CAP follow up'!I$45,'Audit grid'!$E:$E,'CAP follow up'!$C97,'Audit grid'!$F:$F,'CAP follow up'!$D97,'Audit grid'!$U:$U,$H$44),"N/A")</f>
        <v>0</v>
      </c>
      <c r="J97" s="142">
        <f>IFERROR(COUNTIFS('Audit grid'!$K:$K,'CAP follow up'!J$45,'Audit grid'!$E:$E,'CAP follow up'!$C97,'Audit grid'!$F:$F,'CAP follow up'!$D97,'Audit grid'!$U:$U,$H$44),"N/A")</f>
        <v>0</v>
      </c>
      <c r="K97" s="144">
        <f>IFERROR(COUNTIFS('Audit grid'!$K:$K,'CAP follow up'!K$45,'Audit grid'!$E:$E,'CAP follow up'!$C97,'Audit grid'!$F:$F,'CAP follow up'!$D97,'Audit grid'!$U:$U,$K$44),"N/A")</f>
        <v>0</v>
      </c>
      <c r="L97" s="142">
        <f>IFERROR(COUNTIFS('Audit grid'!$K:$K,'CAP follow up'!L$45,'Audit grid'!$E:$E,'CAP follow up'!$C97,'Audit grid'!$F:$F,'CAP follow up'!$D97,'Audit grid'!$U:$U,$K$44),"N/A")</f>
        <v>0</v>
      </c>
      <c r="M97" s="145">
        <f>IFERROR(COUNTIFS('Audit grid'!$K:$K,'CAP follow up'!M$45,'Audit grid'!$E:$E,'CAP follow up'!$C97,'Audit grid'!$F:$F,'CAP follow up'!$D97,'Audit grid'!$U:$U,$K$44),"N/A")</f>
        <v>0</v>
      </c>
      <c r="N97" s="142">
        <f>IFERROR(COUNTIFS('Audit grid'!$K:$K,'CAP follow up'!N$45,'Audit grid'!$E:$E,'CAP follow up'!$C97,'Audit grid'!$F:$F,'CAP follow up'!$D97,'Audit grid'!$U:$U,$N$44),"N/A")</f>
        <v>0</v>
      </c>
      <c r="O97" s="142">
        <f>IFERROR(COUNTIFS('Audit grid'!$K:$K,'CAP follow up'!O$45,'Audit grid'!$E:$E,'CAP follow up'!$C97,'Audit grid'!$F:$F,'CAP follow up'!$D97,'Audit grid'!$U:$U,$N$44),"N/A")</f>
        <v>0</v>
      </c>
      <c r="P97" s="143">
        <f>IFERROR(COUNTIFS('Audit grid'!$K:$K,'CAP follow up'!P$45,'Audit grid'!$E:$E,'CAP follow up'!$C97,'Audit grid'!$F:$F,'CAP follow up'!$D97,'Audit grid'!$U:$U,$N$44),"N/A")</f>
        <v>0</v>
      </c>
      <c r="Q97" s="127"/>
    </row>
    <row r="98" spans="2:17" ht="17.100000000000001">
      <c r="B98" s="125"/>
      <c r="C98" s="137" t="s">
        <v>722</v>
      </c>
      <c r="D98" s="138" t="s">
        <v>923</v>
      </c>
      <c r="E98" s="144">
        <f>IFERROR(COUNTIFS('Audit grid'!$K:$K,'CAP follow up'!E$45,'Audit grid'!$E:$E,'CAP follow up'!$C98,'Audit grid'!$F:$F,'CAP follow up'!$D98,'Audit grid'!$U:$U,"&lt;&gt;N/A"),"N/A")</f>
        <v>0</v>
      </c>
      <c r="F98" s="142">
        <f>IFERROR(COUNTIFS('Audit grid'!$K:$K,'CAP follow up'!F$45,'Audit grid'!$E:$E,'CAP follow up'!$C98,'Audit grid'!$F:$F,'CAP follow up'!$D98,'Audit grid'!$U:$U,"&lt;&gt;N/A"),"N/A")</f>
        <v>1</v>
      </c>
      <c r="G98" s="145">
        <f>IFERROR(COUNTIFS('Audit grid'!$K:$K,'CAP follow up'!G$45,'Audit grid'!$E:$E,'CAP follow up'!$C98,'Audit grid'!$F:$F,'CAP follow up'!$D98,'Audit grid'!$U:$U,"&lt;&gt;N/A"),"N/A")</f>
        <v>0</v>
      </c>
      <c r="H98" s="142">
        <f>IFERROR(COUNTIFS('Audit grid'!$K:$K,'CAP follow up'!H$45,'Audit grid'!$E:$E,'CAP follow up'!$C98,'Audit grid'!$F:$F,'CAP follow up'!$D98,'Audit grid'!$U:$U,$H$44),"N/A")</f>
        <v>0</v>
      </c>
      <c r="I98" s="142">
        <f>IFERROR(COUNTIFS('Audit grid'!$K:$K,'CAP follow up'!I$45,'Audit grid'!$E:$E,'CAP follow up'!$C98,'Audit grid'!$F:$F,'CAP follow up'!$D98,'Audit grid'!$U:$U,$H$44),"N/A")</f>
        <v>0</v>
      </c>
      <c r="J98" s="142">
        <f>IFERROR(COUNTIFS('Audit grid'!$K:$K,'CAP follow up'!J$45,'Audit grid'!$E:$E,'CAP follow up'!$C98,'Audit grid'!$F:$F,'CAP follow up'!$D98,'Audit grid'!$U:$U,$H$44),"N/A")</f>
        <v>0</v>
      </c>
      <c r="K98" s="144">
        <f>IFERROR(COUNTIFS('Audit grid'!$K:$K,'CAP follow up'!K$45,'Audit grid'!$E:$E,'CAP follow up'!$C98,'Audit grid'!$F:$F,'CAP follow up'!$D98,'Audit grid'!$U:$U,$K$44),"N/A")</f>
        <v>0</v>
      </c>
      <c r="L98" s="142">
        <f>IFERROR(COUNTIFS('Audit grid'!$K:$K,'CAP follow up'!L$45,'Audit grid'!$E:$E,'CAP follow up'!$C98,'Audit grid'!$F:$F,'CAP follow up'!$D98,'Audit grid'!$U:$U,$K$44),"N/A")</f>
        <v>0</v>
      </c>
      <c r="M98" s="145">
        <f>IFERROR(COUNTIFS('Audit grid'!$K:$K,'CAP follow up'!M$45,'Audit grid'!$E:$E,'CAP follow up'!$C98,'Audit grid'!$F:$F,'CAP follow up'!$D98,'Audit grid'!$U:$U,$K$44),"N/A")</f>
        <v>0</v>
      </c>
      <c r="N98" s="142">
        <f>IFERROR(COUNTIFS('Audit grid'!$K:$K,'CAP follow up'!N$45,'Audit grid'!$E:$E,'CAP follow up'!$C98,'Audit grid'!$F:$F,'CAP follow up'!$D98,'Audit grid'!$U:$U,$N$44),"N/A")</f>
        <v>0</v>
      </c>
      <c r="O98" s="142">
        <f>IFERROR(COUNTIFS('Audit grid'!$K:$K,'CAP follow up'!O$45,'Audit grid'!$E:$E,'CAP follow up'!$C98,'Audit grid'!$F:$F,'CAP follow up'!$D98,'Audit grid'!$U:$U,$N$44),"N/A")</f>
        <v>0</v>
      </c>
      <c r="P98" s="143">
        <f>IFERROR(COUNTIFS('Audit grid'!$K:$K,'CAP follow up'!P$45,'Audit grid'!$E:$E,'CAP follow up'!$C98,'Audit grid'!$F:$F,'CAP follow up'!$D98,'Audit grid'!$U:$U,$N$44),"N/A")</f>
        <v>0</v>
      </c>
      <c r="Q98" s="127"/>
    </row>
    <row r="99" spans="2:17" ht="17.100000000000001">
      <c r="B99" s="125"/>
      <c r="C99" s="137" t="s">
        <v>722</v>
      </c>
      <c r="D99" s="138" t="s">
        <v>978</v>
      </c>
      <c r="E99" s="144">
        <f>IFERROR(COUNTIFS('Audit grid'!$K:$K,'CAP follow up'!E$45,'Audit grid'!$E:$E,'CAP follow up'!$C99,'Audit grid'!$F:$F,'CAP follow up'!$D99,'Audit grid'!$U:$U,"&lt;&gt;N/A"),"N/A")</f>
        <v>0</v>
      </c>
      <c r="F99" s="142">
        <f>IFERROR(COUNTIFS('Audit grid'!$K:$K,'CAP follow up'!F$45,'Audit grid'!$E:$E,'CAP follow up'!$C99,'Audit grid'!$F:$F,'CAP follow up'!$D99,'Audit grid'!$U:$U,"&lt;&gt;N/A"),"N/A")</f>
        <v>0</v>
      </c>
      <c r="G99" s="145">
        <f>IFERROR(COUNTIFS('Audit grid'!$K:$K,'CAP follow up'!G$45,'Audit grid'!$E:$E,'CAP follow up'!$C99,'Audit grid'!$F:$F,'CAP follow up'!$D99,'Audit grid'!$U:$U,"&lt;&gt;N/A"),"N/A")</f>
        <v>0</v>
      </c>
      <c r="H99" s="142">
        <f>IFERROR(COUNTIFS('Audit grid'!$K:$K,'CAP follow up'!H$45,'Audit grid'!$E:$E,'CAP follow up'!$C99,'Audit grid'!$F:$F,'CAP follow up'!$D99,'Audit grid'!$U:$U,$H$44),"N/A")</f>
        <v>0</v>
      </c>
      <c r="I99" s="142">
        <f>IFERROR(COUNTIFS('Audit grid'!$K:$K,'CAP follow up'!I$45,'Audit grid'!$E:$E,'CAP follow up'!$C99,'Audit grid'!$F:$F,'CAP follow up'!$D99,'Audit grid'!$U:$U,$H$44),"N/A")</f>
        <v>0</v>
      </c>
      <c r="J99" s="142">
        <f>IFERROR(COUNTIFS('Audit grid'!$K:$K,'CAP follow up'!J$45,'Audit grid'!$E:$E,'CAP follow up'!$C99,'Audit grid'!$F:$F,'CAP follow up'!$D99,'Audit grid'!$U:$U,$H$44),"N/A")</f>
        <v>0</v>
      </c>
      <c r="K99" s="144">
        <f>IFERROR(COUNTIFS('Audit grid'!$K:$K,'CAP follow up'!K$45,'Audit grid'!$E:$E,'CAP follow up'!$C99,'Audit grid'!$F:$F,'CAP follow up'!$D99,'Audit grid'!$U:$U,$K$44),"N/A")</f>
        <v>0</v>
      </c>
      <c r="L99" s="142">
        <f>IFERROR(COUNTIFS('Audit grid'!$K:$K,'CAP follow up'!L$45,'Audit grid'!$E:$E,'CAP follow up'!$C99,'Audit grid'!$F:$F,'CAP follow up'!$D99,'Audit grid'!$U:$U,$K$44),"N/A")</f>
        <v>0</v>
      </c>
      <c r="M99" s="145">
        <f>IFERROR(COUNTIFS('Audit grid'!$K:$K,'CAP follow up'!M$45,'Audit grid'!$E:$E,'CAP follow up'!$C99,'Audit grid'!$F:$F,'CAP follow up'!$D99,'Audit grid'!$U:$U,$K$44),"N/A")</f>
        <v>0</v>
      </c>
      <c r="N99" s="142">
        <f>IFERROR(COUNTIFS('Audit grid'!$K:$K,'CAP follow up'!N$45,'Audit grid'!$E:$E,'CAP follow up'!$C99,'Audit grid'!$F:$F,'CAP follow up'!$D99,'Audit grid'!$U:$U,$N$44),"N/A")</f>
        <v>0</v>
      </c>
      <c r="O99" s="142">
        <f>IFERROR(COUNTIFS('Audit grid'!$K:$K,'CAP follow up'!O$45,'Audit grid'!$E:$E,'CAP follow up'!$C99,'Audit grid'!$F:$F,'CAP follow up'!$D99,'Audit grid'!$U:$U,$N$44),"N/A")</f>
        <v>0</v>
      </c>
      <c r="P99" s="143">
        <f>IFERROR(COUNTIFS('Audit grid'!$K:$K,'CAP follow up'!P$45,'Audit grid'!$E:$E,'CAP follow up'!$C99,'Audit grid'!$F:$F,'CAP follow up'!$D99,'Audit grid'!$U:$U,$N$44),"N/A")</f>
        <v>0</v>
      </c>
      <c r="Q99" s="127"/>
    </row>
    <row r="100" spans="2:17" ht="17.100000000000001">
      <c r="B100" s="125"/>
      <c r="C100" s="137" t="s">
        <v>722</v>
      </c>
      <c r="D100" s="138" t="s">
        <v>993</v>
      </c>
      <c r="E100" s="144">
        <f>IFERROR(COUNTIFS('Audit grid'!$K:$K,'CAP follow up'!E$45,'Audit grid'!$E:$E,'CAP follow up'!$C100,'Audit grid'!$F:$F,'CAP follow up'!$D100,'Audit grid'!$U:$U,"&lt;&gt;N/A"),"N/A")</f>
        <v>0</v>
      </c>
      <c r="F100" s="142">
        <f>IFERROR(COUNTIFS('Audit grid'!$K:$K,'CAP follow up'!F$45,'Audit grid'!$E:$E,'CAP follow up'!$C100,'Audit grid'!$F:$F,'CAP follow up'!$D100,'Audit grid'!$U:$U,"&lt;&gt;N/A"),"N/A")</f>
        <v>0</v>
      </c>
      <c r="G100" s="145">
        <f>IFERROR(COUNTIFS('Audit grid'!$K:$K,'CAP follow up'!G$45,'Audit grid'!$E:$E,'CAP follow up'!$C100,'Audit grid'!$F:$F,'CAP follow up'!$D100,'Audit grid'!$U:$U,"&lt;&gt;N/A"),"N/A")</f>
        <v>0</v>
      </c>
      <c r="H100" s="142">
        <f>IFERROR(COUNTIFS('Audit grid'!$K:$K,'CAP follow up'!H$45,'Audit grid'!$E:$E,'CAP follow up'!$C100,'Audit grid'!$F:$F,'CAP follow up'!$D100,'Audit grid'!$U:$U,$H$44),"N/A")</f>
        <v>0</v>
      </c>
      <c r="I100" s="142">
        <f>IFERROR(COUNTIFS('Audit grid'!$K:$K,'CAP follow up'!I$45,'Audit grid'!$E:$E,'CAP follow up'!$C100,'Audit grid'!$F:$F,'CAP follow up'!$D100,'Audit grid'!$U:$U,$H$44),"N/A")</f>
        <v>0</v>
      </c>
      <c r="J100" s="142">
        <f>IFERROR(COUNTIFS('Audit grid'!$K:$K,'CAP follow up'!J$45,'Audit grid'!$E:$E,'CAP follow up'!$C100,'Audit grid'!$F:$F,'CAP follow up'!$D100,'Audit grid'!$U:$U,$H$44),"N/A")</f>
        <v>0</v>
      </c>
      <c r="K100" s="144">
        <f>IFERROR(COUNTIFS('Audit grid'!$K:$K,'CAP follow up'!K$45,'Audit grid'!$E:$E,'CAP follow up'!$C100,'Audit grid'!$F:$F,'CAP follow up'!$D100,'Audit grid'!$U:$U,$K$44),"N/A")</f>
        <v>0</v>
      </c>
      <c r="L100" s="142">
        <f>IFERROR(COUNTIFS('Audit grid'!$K:$K,'CAP follow up'!L$45,'Audit grid'!$E:$E,'CAP follow up'!$C100,'Audit grid'!$F:$F,'CAP follow up'!$D100,'Audit grid'!$U:$U,$K$44),"N/A")</f>
        <v>0</v>
      </c>
      <c r="M100" s="145">
        <f>IFERROR(COUNTIFS('Audit grid'!$K:$K,'CAP follow up'!M$45,'Audit grid'!$E:$E,'CAP follow up'!$C100,'Audit grid'!$F:$F,'CAP follow up'!$D100,'Audit grid'!$U:$U,$K$44),"N/A")</f>
        <v>0</v>
      </c>
      <c r="N100" s="142">
        <f>IFERROR(COUNTIFS('Audit grid'!$K:$K,'CAP follow up'!N$45,'Audit grid'!$E:$E,'CAP follow up'!$C100,'Audit grid'!$F:$F,'CAP follow up'!$D100,'Audit grid'!$U:$U,$N$44),"N/A")</f>
        <v>0</v>
      </c>
      <c r="O100" s="142">
        <f>IFERROR(COUNTIFS('Audit grid'!$K:$K,'CAP follow up'!O$45,'Audit grid'!$E:$E,'CAP follow up'!$C100,'Audit grid'!$F:$F,'CAP follow up'!$D100,'Audit grid'!$U:$U,$N$44),"N/A")</f>
        <v>0</v>
      </c>
      <c r="P100" s="143">
        <f>IFERROR(COUNTIFS('Audit grid'!$K:$K,'CAP follow up'!P$45,'Audit grid'!$E:$E,'CAP follow up'!$C100,'Audit grid'!$F:$F,'CAP follow up'!$D100,'Audit grid'!$U:$U,$N$44),"N/A")</f>
        <v>0</v>
      </c>
      <c r="Q100" s="127"/>
    </row>
    <row r="101" spans="2:17" ht="17.100000000000001">
      <c r="B101" s="125"/>
      <c r="C101" s="137" t="s">
        <v>722</v>
      </c>
      <c r="D101" s="138" t="s">
        <v>997</v>
      </c>
      <c r="E101" s="144">
        <f>IFERROR(COUNTIFS('Audit grid'!$K:$K,'CAP follow up'!E$45,'Audit grid'!$E:$E,'CAP follow up'!$C101,'Audit grid'!$F:$F,'CAP follow up'!$D101,'Audit grid'!$U:$U,"&lt;&gt;N/A"),"N/A")</f>
        <v>0</v>
      </c>
      <c r="F101" s="142">
        <f>IFERROR(COUNTIFS('Audit grid'!$K:$K,'CAP follow up'!F$45,'Audit grid'!$E:$E,'CAP follow up'!$C101,'Audit grid'!$F:$F,'CAP follow up'!$D101,'Audit grid'!$U:$U,"&lt;&gt;N/A"),"N/A")</f>
        <v>0</v>
      </c>
      <c r="G101" s="145">
        <f>IFERROR(COUNTIFS('Audit grid'!$K:$K,'CAP follow up'!G$45,'Audit grid'!$E:$E,'CAP follow up'!$C101,'Audit grid'!$F:$F,'CAP follow up'!$D101,'Audit grid'!$U:$U,"&lt;&gt;N/A"),"N/A")</f>
        <v>0</v>
      </c>
      <c r="H101" s="142">
        <f>IFERROR(COUNTIFS('Audit grid'!$K:$K,'CAP follow up'!H$45,'Audit grid'!$E:$E,'CAP follow up'!$C101,'Audit grid'!$F:$F,'CAP follow up'!$D101,'Audit grid'!$U:$U,$H$44),"N/A")</f>
        <v>0</v>
      </c>
      <c r="I101" s="142">
        <f>IFERROR(COUNTIFS('Audit grid'!$K:$K,'CAP follow up'!I$45,'Audit grid'!$E:$E,'CAP follow up'!$C101,'Audit grid'!$F:$F,'CAP follow up'!$D101,'Audit grid'!$U:$U,$H$44),"N/A")</f>
        <v>0</v>
      </c>
      <c r="J101" s="142">
        <f>IFERROR(COUNTIFS('Audit grid'!$K:$K,'CAP follow up'!J$45,'Audit grid'!$E:$E,'CAP follow up'!$C101,'Audit grid'!$F:$F,'CAP follow up'!$D101,'Audit grid'!$U:$U,$H$44),"N/A")</f>
        <v>0</v>
      </c>
      <c r="K101" s="144">
        <f>IFERROR(COUNTIFS('Audit grid'!$K:$K,'CAP follow up'!K$45,'Audit grid'!$E:$E,'CAP follow up'!$C101,'Audit grid'!$F:$F,'CAP follow up'!$D101,'Audit grid'!$U:$U,$K$44),"N/A")</f>
        <v>0</v>
      </c>
      <c r="L101" s="142">
        <f>IFERROR(COUNTIFS('Audit grid'!$K:$K,'CAP follow up'!L$45,'Audit grid'!$E:$E,'CAP follow up'!$C101,'Audit grid'!$F:$F,'CAP follow up'!$D101,'Audit grid'!$U:$U,$K$44),"N/A")</f>
        <v>0</v>
      </c>
      <c r="M101" s="145">
        <f>IFERROR(COUNTIFS('Audit grid'!$K:$K,'CAP follow up'!M$45,'Audit grid'!$E:$E,'CAP follow up'!$C101,'Audit grid'!$F:$F,'CAP follow up'!$D101,'Audit grid'!$U:$U,$K$44),"N/A")</f>
        <v>0</v>
      </c>
      <c r="N101" s="142">
        <f>IFERROR(COUNTIFS('Audit grid'!$K:$K,'CAP follow up'!N$45,'Audit grid'!$E:$E,'CAP follow up'!$C101,'Audit grid'!$F:$F,'CAP follow up'!$D101,'Audit grid'!$U:$U,$N$44),"N/A")</f>
        <v>0</v>
      </c>
      <c r="O101" s="142">
        <f>IFERROR(COUNTIFS('Audit grid'!$K:$K,'CAP follow up'!O$45,'Audit grid'!$E:$E,'CAP follow up'!$C101,'Audit grid'!$F:$F,'CAP follow up'!$D101,'Audit grid'!$U:$U,$N$44),"N/A")</f>
        <v>0</v>
      </c>
      <c r="P101" s="143">
        <f>IFERROR(COUNTIFS('Audit grid'!$K:$K,'CAP follow up'!P$45,'Audit grid'!$E:$E,'CAP follow up'!$C101,'Audit grid'!$F:$F,'CAP follow up'!$D101,'Audit grid'!$U:$U,$N$44),"N/A")</f>
        <v>0</v>
      </c>
      <c r="Q101" s="127"/>
    </row>
    <row r="102" spans="2:17" ht="17.100000000000001">
      <c r="B102" s="125"/>
      <c r="C102" s="137" t="s">
        <v>722</v>
      </c>
      <c r="D102" s="138" t="s">
        <v>1001</v>
      </c>
      <c r="E102" s="144">
        <f>IFERROR(COUNTIFS('Audit grid'!$K:$K,'CAP follow up'!E$45,'Audit grid'!$E:$E,'CAP follow up'!$C102,'Audit grid'!$F:$F,'CAP follow up'!$D102,'Audit grid'!$U:$U,"&lt;&gt;N/A"),"N/A")</f>
        <v>0</v>
      </c>
      <c r="F102" s="142">
        <f>IFERROR(COUNTIFS('Audit grid'!$K:$K,'CAP follow up'!F$45,'Audit grid'!$E:$E,'CAP follow up'!$C102,'Audit grid'!$F:$F,'CAP follow up'!$D102,'Audit grid'!$U:$U,"&lt;&gt;N/A"),"N/A")</f>
        <v>0</v>
      </c>
      <c r="G102" s="145">
        <f>IFERROR(COUNTIFS('Audit grid'!$K:$K,'CAP follow up'!G$45,'Audit grid'!$E:$E,'CAP follow up'!$C102,'Audit grid'!$F:$F,'CAP follow up'!$D102,'Audit grid'!$U:$U,"&lt;&gt;N/A"),"N/A")</f>
        <v>0</v>
      </c>
      <c r="H102" s="142">
        <f>IFERROR(COUNTIFS('Audit grid'!$K:$K,'CAP follow up'!H$45,'Audit grid'!$E:$E,'CAP follow up'!$C102,'Audit grid'!$F:$F,'CAP follow up'!$D102,'Audit grid'!$U:$U,$H$44),"N/A")</f>
        <v>0</v>
      </c>
      <c r="I102" s="142">
        <f>IFERROR(COUNTIFS('Audit grid'!$K:$K,'CAP follow up'!I$45,'Audit grid'!$E:$E,'CAP follow up'!$C102,'Audit grid'!$F:$F,'CAP follow up'!$D102,'Audit grid'!$U:$U,$H$44),"N/A")</f>
        <v>0</v>
      </c>
      <c r="J102" s="142">
        <f>IFERROR(COUNTIFS('Audit grid'!$K:$K,'CAP follow up'!J$45,'Audit grid'!$E:$E,'CAP follow up'!$C102,'Audit grid'!$F:$F,'CAP follow up'!$D102,'Audit grid'!$U:$U,$H$44),"N/A")</f>
        <v>0</v>
      </c>
      <c r="K102" s="144">
        <f>IFERROR(COUNTIFS('Audit grid'!$K:$K,'CAP follow up'!K$45,'Audit grid'!$E:$E,'CAP follow up'!$C102,'Audit grid'!$F:$F,'CAP follow up'!$D102,'Audit grid'!$U:$U,$K$44),"N/A")</f>
        <v>0</v>
      </c>
      <c r="L102" s="142">
        <f>IFERROR(COUNTIFS('Audit grid'!$K:$K,'CAP follow up'!L$45,'Audit grid'!$E:$E,'CAP follow up'!$C102,'Audit grid'!$F:$F,'CAP follow up'!$D102,'Audit grid'!$U:$U,$K$44),"N/A")</f>
        <v>0</v>
      </c>
      <c r="M102" s="145">
        <f>IFERROR(COUNTIFS('Audit grid'!$K:$K,'CAP follow up'!M$45,'Audit grid'!$E:$E,'CAP follow up'!$C102,'Audit grid'!$F:$F,'CAP follow up'!$D102,'Audit grid'!$U:$U,$K$44),"N/A")</f>
        <v>0</v>
      </c>
      <c r="N102" s="142">
        <f>IFERROR(COUNTIFS('Audit grid'!$K:$K,'CAP follow up'!N$45,'Audit grid'!$E:$E,'CAP follow up'!$C102,'Audit grid'!$F:$F,'CAP follow up'!$D102,'Audit grid'!$U:$U,$N$44),"N/A")</f>
        <v>0</v>
      </c>
      <c r="O102" s="142">
        <f>IFERROR(COUNTIFS('Audit grid'!$K:$K,'CAP follow up'!O$45,'Audit grid'!$E:$E,'CAP follow up'!$C102,'Audit grid'!$F:$F,'CAP follow up'!$D102,'Audit grid'!$U:$U,$N$44),"N/A")</f>
        <v>0</v>
      </c>
      <c r="P102" s="143">
        <f>IFERROR(COUNTIFS('Audit grid'!$K:$K,'CAP follow up'!P$45,'Audit grid'!$E:$E,'CAP follow up'!$C102,'Audit grid'!$F:$F,'CAP follow up'!$D102,'Audit grid'!$U:$U,$N$44),"N/A")</f>
        <v>0</v>
      </c>
      <c r="Q102" s="127"/>
    </row>
    <row r="103" spans="2:17" ht="17.100000000000001">
      <c r="B103" s="125"/>
      <c r="C103" s="137" t="s">
        <v>722</v>
      </c>
      <c r="D103" s="138" t="s">
        <v>1005</v>
      </c>
      <c r="E103" s="144">
        <f>IFERROR(COUNTIFS('Audit grid'!$K:$K,'CAP follow up'!E$45,'Audit grid'!$E:$E,'CAP follow up'!$C103,'Audit grid'!$F:$F,'CAP follow up'!$D103,'Audit grid'!$U:$U,"&lt;&gt;N/A"),"N/A")</f>
        <v>0</v>
      </c>
      <c r="F103" s="142">
        <f>IFERROR(COUNTIFS('Audit grid'!$K:$K,'CAP follow up'!F$45,'Audit grid'!$E:$E,'CAP follow up'!$C103,'Audit grid'!$F:$F,'CAP follow up'!$D103,'Audit grid'!$U:$U,"&lt;&gt;N/A"),"N/A")</f>
        <v>0</v>
      </c>
      <c r="G103" s="145">
        <f>IFERROR(COUNTIFS('Audit grid'!$K:$K,'CAP follow up'!G$45,'Audit grid'!$E:$E,'CAP follow up'!$C103,'Audit grid'!$F:$F,'CAP follow up'!$D103,'Audit grid'!$U:$U,"&lt;&gt;N/A"),"N/A")</f>
        <v>0</v>
      </c>
      <c r="H103" s="142">
        <f>IFERROR(COUNTIFS('Audit grid'!$K:$K,'CAP follow up'!H$45,'Audit grid'!$E:$E,'CAP follow up'!$C103,'Audit grid'!$F:$F,'CAP follow up'!$D103,'Audit grid'!$U:$U,$H$44),"N/A")</f>
        <v>0</v>
      </c>
      <c r="I103" s="142">
        <f>IFERROR(COUNTIFS('Audit grid'!$K:$K,'CAP follow up'!I$45,'Audit grid'!$E:$E,'CAP follow up'!$C103,'Audit grid'!$F:$F,'CAP follow up'!$D103,'Audit grid'!$U:$U,$H$44),"N/A")</f>
        <v>0</v>
      </c>
      <c r="J103" s="142">
        <f>IFERROR(COUNTIFS('Audit grid'!$K:$K,'CAP follow up'!J$45,'Audit grid'!$E:$E,'CAP follow up'!$C103,'Audit grid'!$F:$F,'CAP follow up'!$D103,'Audit grid'!$U:$U,$H$44),"N/A")</f>
        <v>0</v>
      </c>
      <c r="K103" s="144">
        <f>IFERROR(COUNTIFS('Audit grid'!$K:$K,'CAP follow up'!K$45,'Audit grid'!$E:$E,'CAP follow up'!$C103,'Audit grid'!$F:$F,'CAP follow up'!$D103,'Audit grid'!$U:$U,$K$44),"N/A")</f>
        <v>0</v>
      </c>
      <c r="L103" s="142">
        <f>IFERROR(COUNTIFS('Audit grid'!$K:$K,'CAP follow up'!L$45,'Audit grid'!$E:$E,'CAP follow up'!$C103,'Audit grid'!$F:$F,'CAP follow up'!$D103,'Audit grid'!$U:$U,$K$44),"N/A")</f>
        <v>0</v>
      </c>
      <c r="M103" s="145">
        <f>IFERROR(COUNTIFS('Audit grid'!$K:$K,'CAP follow up'!M$45,'Audit grid'!$E:$E,'CAP follow up'!$C103,'Audit grid'!$F:$F,'CAP follow up'!$D103,'Audit grid'!$U:$U,$K$44),"N/A")</f>
        <v>0</v>
      </c>
      <c r="N103" s="142">
        <f>IFERROR(COUNTIFS('Audit grid'!$K:$K,'CAP follow up'!N$45,'Audit grid'!$E:$E,'CAP follow up'!$C103,'Audit grid'!$F:$F,'CAP follow up'!$D103,'Audit grid'!$U:$U,$N$44),"N/A")</f>
        <v>0</v>
      </c>
      <c r="O103" s="142">
        <f>IFERROR(COUNTIFS('Audit grid'!$K:$K,'CAP follow up'!O$45,'Audit grid'!$E:$E,'CAP follow up'!$C103,'Audit grid'!$F:$F,'CAP follow up'!$D103,'Audit grid'!$U:$U,$N$44),"N/A")</f>
        <v>0</v>
      </c>
      <c r="P103" s="143">
        <f>IFERROR(COUNTIFS('Audit grid'!$K:$K,'CAP follow up'!P$45,'Audit grid'!$E:$E,'CAP follow up'!$C103,'Audit grid'!$F:$F,'CAP follow up'!$D103,'Audit grid'!$U:$U,$N$44),"N/A")</f>
        <v>0</v>
      </c>
      <c r="Q103" s="127"/>
    </row>
    <row r="104" spans="2:17" ht="17.100000000000001">
      <c r="B104" s="125"/>
      <c r="C104" s="137" t="s">
        <v>722</v>
      </c>
      <c r="D104" s="138" t="s">
        <v>1015</v>
      </c>
      <c r="E104" s="144">
        <f>IFERROR(COUNTIFS('Audit grid'!$K:$K,'CAP follow up'!E$45,'Audit grid'!$E:$E,'CAP follow up'!$C104,'Audit grid'!$F:$F,'CAP follow up'!$D104,'Audit grid'!$U:$U,"&lt;&gt;N/A"),"N/A")</f>
        <v>0</v>
      </c>
      <c r="F104" s="142">
        <f>IFERROR(COUNTIFS('Audit grid'!$K:$K,'CAP follow up'!F$45,'Audit grid'!$E:$E,'CAP follow up'!$C104,'Audit grid'!$F:$F,'CAP follow up'!$D104,'Audit grid'!$U:$U,"&lt;&gt;N/A"),"N/A")</f>
        <v>0</v>
      </c>
      <c r="G104" s="145">
        <f>IFERROR(COUNTIFS('Audit grid'!$K:$K,'CAP follow up'!G$45,'Audit grid'!$E:$E,'CAP follow up'!$C104,'Audit grid'!$F:$F,'CAP follow up'!$D104,'Audit grid'!$U:$U,"&lt;&gt;N/A"),"N/A")</f>
        <v>0</v>
      </c>
      <c r="H104" s="142">
        <f>IFERROR(COUNTIFS('Audit grid'!$K:$K,'CAP follow up'!H$45,'Audit grid'!$E:$E,'CAP follow up'!$C104,'Audit grid'!$F:$F,'CAP follow up'!$D104,'Audit grid'!$U:$U,$H$44),"N/A")</f>
        <v>0</v>
      </c>
      <c r="I104" s="142">
        <f>IFERROR(COUNTIFS('Audit grid'!$K:$K,'CAP follow up'!I$45,'Audit grid'!$E:$E,'CAP follow up'!$C104,'Audit grid'!$F:$F,'CAP follow up'!$D104,'Audit grid'!$U:$U,$H$44),"N/A")</f>
        <v>0</v>
      </c>
      <c r="J104" s="142">
        <f>IFERROR(COUNTIFS('Audit grid'!$K:$K,'CAP follow up'!J$45,'Audit grid'!$E:$E,'CAP follow up'!$C104,'Audit grid'!$F:$F,'CAP follow up'!$D104,'Audit grid'!$U:$U,$H$44),"N/A")</f>
        <v>0</v>
      </c>
      <c r="K104" s="144">
        <f>IFERROR(COUNTIFS('Audit grid'!$K:$K,'CAP follow up'!K$45,'Audit grid'!$E:$E,'CAP follow up'!$C104,'Audit grid'!$F:$F,'CAP follow up'!$D104,'Audit grid'!$U:$U,$K$44),"N/A")</f>
        <v>0</v>
      </c>
      <c r="L104" s="142">
        <f>IFERROR(COUNTIFS('Audit grid'!$K:$K,'CAP follow up'!L$45,'Audit grid'!$E:$E,'CAP follow up'!$C104,'Audit grid'!$F:$F,'CAP follow up'!$D104,'Audit grid'!$U:$U,$K$44),"N/A")</f>
        <v>0</v>
      </c>
      <c r="M104" s="145">
        <f>IFERROR(COUNTIFS('Audit grid'!$K:$K,'CAP follow up'!M$45,'Audit grid'!$E:$E,'CAP follow up'!$C104,'Audit grid'!$F:$F,'CAP follow up'!$D104,'Audit grid'!$U:$U,$K$44),"N/A")</f>
        <v>0</v>
      </c>
      <c r="N104" s="142">
        <f>IFERROR(COUNTIFS('Audit grid'!$K:$K,'CAP follow up'!N$45,'Audit grid'!$E:$E,'CAP follow up'!$C104,'Audit grid'!$F:$F,'CAP follow up'!$D104,'Audit grid'!$U:$U,$N$44),"N/A")</f>
        <v>0</v>
      </c>
      <c r="O104" s="142">
        <f>IFERROR(COUNTIFS('Audit grid'!$K:$K,'CAP follow up'!O$45,'Audit grid'!$E:$E,'CAP follow up'!$C104,'Audit grid'!$F:$F,'CAP follow up'!$D104,'Audit grid'!$U:$U,$N$44),"N/A")</f>
        <v>0</v>
      </c>
      <c r="P104" s="143">
        <f>IFERROR(COUNTIFS('Audit grid'!$K:$K,'CAP follow up'!P$45,'Audit grid'!$E:$E,'CAP follow up'!$C104,'Audit grid'!$F:$F,'CAP follow up'!$D104,'Audit grid'!$U:$U,$N$44),"N/A")</f>
        <v>0</v>
      </c>
      <c r="Q104" s="127"/>
    </row>
    <row r="105" spans="2:17" ht="51">
      <c r="B105" s="125"/>
      <c r="C105" s="137" t="s">
        <v>722</v>
      </c>
      <c r="D105" s="138" t="s">
        <v>1025</v>
      </c>
      <c r="E105" s="144">
        <f>IFERROR(COUNTIFS('Audit grid'!$K:$K,'CAP follow up'!E$45,'Audit grid'!$E:$E,'CAP follow up'!$C105,'Audit grid'!$F:$F,'CAP follow up'!$D105,'Audit grid'!$U:$U,"&lt;&gt;N/A"),"N/A")</f>
        <v>0</v>
      </c>
      <c r="F105" s="142">
        <f>IFERROR(COUNTIFS('Audit grid'!$K:$K,'CAP follow up'!F$45,'Audit grid'!$E:$E,'CAP follow up'!$C105,'Audit grid'!$F:$F,'CAP follow up'!$D105,'Audit grid'!$U:$U,"&lt;&gt;N/A"),"N/A")</f>
        <v>0</v>
      </c>
      <c r="G105" s="145">
        <f>IFERROR(COUNTIFS('Audit grid'!$K:$K,'CAP follow up'!G$45,'Audit grid'!$E:$E,'CAP follow up'!$C105,'Audit grid'!$F:$F,'CAP follow up'!$D105,'Audit grid'!$U:$U,"&lt;&gt;N/A"),"N/A")</f>
        <v>0</v>
      </c>
      <c r="H105" s="142">
        <f>IFERROR(COUNTIFS('Audit grid'!$K:$K,'CAP follow up'!H$45,'Audit grid'!$E:$E,'CAP follow up'!$C105,'Audit grid'!$F:$F,'CAP follow up'!$D105,'Audit grid'!$U:$U,$H$44),"N/A")</f>
        <v>0</v>
      </c>
      <c r="I105" s="142">
        <f>IFERROR(COUNTIFS('Audit grid'!$K:$K,'CAP follow up'!I$45,'Audit grid'!$E:$E,'CAP follow up'!$C105,'Audit grid'!$F:$F,'CAP follow up'!$D105,'Audit grid'!$U:$U,$H$44),"N/A")</f>
        <v>0</v>
      </c>
      <c r="J105" s="142">
        <f>IFERROR(COUNTIFS('Audit grid'!$K:$K,'CAP follow up'!J$45,'Audit grid'!$E:$E,'CAP follow up'!$C105,'Audit grid'!$F:$F,'CAP follow up'!$D105,'Audit grid'!$U:$U,$H$44),"N/A")</f>
        <v>0</v>
      </c>
      <c r="K105" s="144">
        <f>IFERROR(COUNTIFS('Audit grid'!$K:$K,'CAP follow up'!K$45,'Audit grid'!$E:$E,'CAP follow up'!$C105,'Audit grid'!$F:$F,'CAP follow up'!$D105,'Audit grid'!$U:$U,$K$44),"N/A")</f>
        <v>0</v>
      </c>
      <c r="L105" s="142">
        <f>IFERROR(COUNTIFS('Audit grid'!$K:$K,'CAP follow up'!L$45,'Audit grid'!$E:$E,'CAP follow up'!$C105,'Audit grid'!$F:$F,'CAP follow up'!$D105,'Audit grid'!$U:$U,$K$44),"N/A")</f>
        <v>0</v>
      </c>
      <c r="M105" s="145">
        <f>IFERROR(COUNTIFS('Audit grid'!$K:$K,'CAP follow up'!M$45,'Audit grid'!$E:$E,'CAP follow up'!$C105,'Audit grid'!$F:$F,'CAP follow up'!$D105,'Audit grid'!$U:$U,$K$44),"N/A")</f>
        <v>0</v>
      </c>
      <c r="N105" s="142">
        <f>IFERROR(COUNTIFS('Audit grid'!$K:$K,'CAP follow up'!N$45,'Audit grid'!$E:$E,'CAP follow up'!$C105,'Audit grid'!$F:$F,'CAP follow up'!$D105,'Audit grid'!$U:$U,$N$44),"N/A")</f>
        <v>0</v>
      </c>
      <c r="O105" s="142">
        <f>IFERROR(COUNTIFS('Audit grid'!$K:$K,'CAP follow up'!O$45,'Audit grid'!$E:$E,'CAP follow up'!$C105,'Audit grid'!$F:$F,'CAP follow up'!$D105,'Audit grid'!$U:$U,$N$44),"N/A")</f>
        <v>0</v>
      </c>
      <c r="P105" s="143">
        <f>IFERROR(COUNTIFS('Audit grid'!$K:$K,'CAP follow up'!P$45,'Audit grid'!$E:$E,'CAP follow up'!$C105,'Audit grid'!$F:$F,'CAP follow up'!$D105,'Audit grid'!$U:$U,$N$44),"N/A")</f>
        <v>0</v>
      </c>
      <c r="Q105" s="127"/>
    </row>
    <row r="106" spans="2:17" ht="17.100000000000001">
      <c r="B106" s="125"/>
      <c r="C106" s="137" t="s">
        <v>722</v>
      </c>
      <c r="D106" s="138" t="s">
        <v>1038</v>
      </c>
      <c r="E106" s="144">
        <f>IFERROR(COUNTIFS('Audit grid'!$K:$K,'CAP follow up'!E$45,'Audit grid'!$E:$E,'CAP follow up'!$C106,'Audit grid'!$F:$F,'CAP follow up'!$D106,'Audit grid'!$U:$U,"&lt;&gt;N/A"),"N/A")</f>
        <v>0</v>
      </c>
      <c r="F106" s="142">
        <f>IFERROR(COUNTIFS('Audit grid'!$K:$K,'CAP follow up'!F$45,'Audit grid'!$E:$E,'CAP follow up'!$C106,'Audit grid'!$F:$F,'CAP follow up'!$D106,'Audit grid'!$U:$U,"&lt;&gt;N/A"),"N/A")</f>
        <v>0</v>
      </c>
      <c r="G106" s="145">
        <f>IFERROR(COUNTIFS('Audit grid'!$K:$K,'CAP follow up'!G$45,'Audit grid'!$E:$E,'CAP follow up'!$C106,'Audit grid'!$F:$F,'CAP follow up'!$D106,'Audit grid'!$U:$U,"&lt;&gt;N/A"),"N/A")</f>
        <v>0</v>
      </c>
      <c r="H106" s="142">
        <f>IFERROR(COUNTIFS('Audit grid'!$K:$K,'CAP follow up'!H$45,'Audit grid'!$E:$E,'CAP follow up'!$C106,'Audit grid'!$F:$F,'CAP follow up'!$D106,'Audit grid'!$U:$U,$H$44),"N/A")</f>
        <v>0</v>
      </c>
      <c r="I106" s="142">
        <f>IFERROR(COUNTIFS('Audit grid'!$K:$K,'CAP follow up'!I$45,'Audit grid'!$E:$E,'CAP follow up'!$C106,'Audit grid'!$F:$F,'CAP follow up'!$D106,'Audit grid'!$U:$U,$H$44),"N/A")</f>
        <v>0</v>
      </c>
      <c r="J106" s="142">
        <f>IFERROR(COUNTIFS('Audit grid'!$K:$K,'CAP follow up'!J$45,'Audit grid'!$E:$E,'CAP follow up'!$C106,'Audit grid'!$F:$F,'CAP follow up'!$D106,'Audit grid'!$U:$U,$H$44),"N/A")</f>
        <v>0</v>
      </c>
      <c r="K106" s="144">
        <f>IFERROR(COUNTIFS('Audit grid'!$K:$K,'CAP follow up'!K$45,'Audit grid'!$E:$E,'CAP follow up'!$C106,'Audit grid'!$F:$F,'CAP follow up'!$D106,'Audit grid'!$U:$U,$K$44),"N/A")</f>
        <v>0</v>
      </c>
      <c r="L106" s="142">
        <f>IFERROR(COUNTIFS('Audit grid'!$K:$K,'CAP follow up'!L$45,'Audit grid'!$E:$E,'CAP follow up'!$C106,'Audit grid'!$F:$F,'CAP follow up'!$D106,'Audit grid'!$U:$U,$K$44),"N/A")</f>
        <v>0</v>
      </c>
      <c r="M106" s="145">
        <f>IFERROR(COUNTIFS('Audit grid'!$K:$K,'CAP follow up'!M$45,'Audit grid'!$E:$E,'CAP follow up'!$C106,'Audit grid'!$F:$F,'CAP follow up'!$D106,'Audit grid'!$U:$U,$K$44),"N/A")</f>
        <v>0</v>
      </c>
      <c r="N106" s="142">
        <f>IFERROR(COUNTIFS('Audit grid'!$K:$K,'CAP follow up'!N$45,'Audit grid'!$E:$E,'CAP follow up'!$C106,'Audit grid'!$F:$F,'CAP follow up'!$D106,'Audit grid'!$U:$U,$N$44),"N/A")</f>
        <v>0</v>
      </c>
      <c r="O106" s="142">
        <f>IFERROR(COUNTIFS('Audit grid'!$K:$K,'CAP follow up'!O$45,'Audit grid'!$E:$E,'CAP follow up'!$C106,'Audit grid'!$F:$F,'CAP follow up'!$D106,'Audit grid'!$U:$U,$N$44),"N/A")</f>
        <v>0</v>
      </c>
      <c r="P106" s="143">
        <f>IFERROR(COUNTIFS('Audit grid'!$K:$K,'CAP follow up'!P$45,'Audit grid'!$E:$E,'CAP follow up'!$C106,'Audit grid'!$F:$F,'CAP follow up'!$D106,'Audit grid'!$U:$U,$N$44),"N/A")</f>
        <v>0</v>
      </c>
      <c r="Q106" s="127"/>
    </row>
    <row r="107" spans="2:17" ht="17.100000000000001">
      <c r="B107" s="125"/>
      <c r="C107" s="146" t="s">
        <v>722</v>
      </c>
      <c r="D107" s="147" t="s">
        <v>1048</v>
      </c>
      <c r="E107" s="148">
        <f>IFERROR(COUNTIFS('Audit grid'!$K:$K,'CAP follow up'!E$45,'Audit grid'!$E:$E,'CAP follow up'!$C107,'Audit grid'!$F:$F,'CAP follow up'!$D107,'Audit grid'!$U:$U,"&lt;&gt;N/A"),"N/A")</f>
        <v>0</v>
      </c>
      <c r="F107" s="149">
        <f>IFERROR(COUNTIFS('Audit grid'!$K:$K,'CAP follow up'!F$45,'Audit grid'!$E:$E,'CAP follow up'!$C107,'Audit grid'!$F:$F,'CAP follow up'!$D107,'Audit grid'!$U:$U,"&lt;&gt;N/A"),"N/A")</f>
        <v>0</v>
      </c>
      <c r="G107" s="150">
        <f>IFERROR(COUNTIFS('Audit grid'!$K:$K,'CAP follow up'!G$45,'Audit grid'!$E:$E,'CAP follow up'!$C107,'Audit grid'!$F:$F,'CAP follow up'!$D107,'Audit grid'!$U:$U,"&lt;&gt;N/A"),"N/A")</f>
        <v>0</v>
      </c>
      <c r="H107" s="149">
        <f>IFERROR(COUNTIFS('Audit grid'!$K:$K,'CAP follow up'!H$45,'Audit grid'!$E:$E,'CAP follow up'!$C107,'Audit grid'!$F:$F,'CAP follow up'!$D107,'Audit grid'!$U:$U,$H$44),"N/A")</f>
        <v>0</v>
      </c>
      <c r="I107" s="149">
        <f>IFERROR(COUNTIFS('Audit grid'!$K:$K,'CAP follow up'!I$45,'Audit grid'!$E:$E,'CAP follow up'!$C107,'Audit grid'!$F:$F,'CAP follow up'!$D107,'Audit grid'!$U:$U,$H$44),"N/A")</f>
        <v>0</v>
      </c>
      <c r="J107" s="149">
        <f>IFERROR(COUNTIFS('Audit grid'!$K:$K,'CAP follow up'!J$45,'Audit grid'!$E:$E,'CAP follow up'!$C107,'Audit grid'!$F:$F,'CAP follow up'!$D107,'Audit grid'!$U:$U,$H$44),"N/A")</f>
        <v>0</v>
      </c>
      <c r="K107" s="148">
        <f>IFERROR(COUNTIFS('Audit grid'!$K:$K,'CAP follow up'!K$45,'Audit grid'!$E:$E,'CAP follow up'!$C107,'Audit grid'!$F:$F,'CAP follow up'!$D107,'Audit grid'!$U:$U,$K$44),"N/A")</f>
        <v>0</v>
      </c>
      <c r="L107" s="149">
        <f>IFERROR(COUNTIFS('Audit grid'!$K:$K,'CAP follow up'!L$45,'Audit grid'!$E:$E,'CAP follow up'!$C107,'Audit grid'!$F:$F,'CAP follow up'!$D107,'Audit grid'!$U:$U,$K$44),"N/A")</f>
        <v>0</v>
      </c>
      <c r="M107" s="150">
        <f>IFERROR(COUNTIFS('Audit grid'!$K:$K,'CAP follow up'!M$45,'Audit grid'!$E:$E,'CAP follow up'!$C107,'Audit grid'!$F:$F,'CAP follow up'!$D107,'Audit grid'!$U:$U,$K$44),"N/A")</f>
        <v>0</v>
      </c>
      <c r="N107" s="149">
        <f>IFERROR(COUNTIFS('Audit grid'!$K:$K,'CAP follow up'!N$45,'Audit grid'!$E:$E,'CAP follow up'!$C107,'Audit grid'!$F:$F,'CAP follow up'!$D107,'Audit grid'!$U:$U,$N$44),"N/A")</f>
        <v>0</v>
      </c>
      <c r="O107" s="149">
        <f>IFERROR(COUNTIFS('Audit grid'!$K:$K,'CAP follow up'!O$45,'Audit grid'!$E:$E,'CAP follow up'!$C107,'Audit grid'!$F:$F,'CAP follow up'!$D107,'Audit grid'!$U:$U,$N$44),"N/A")</f>
        <v>0</v>
      </c>
      <c r="P107" s="151">
        <f>IFERROR(COUNTIFS('Audit grid'!$K:$K,'CAP follow up'!P$45,'Audit grid'!$E:$E,'CAP follow up'!$C107,'Audit grid'!$F:$F,'CAP follow up'!$D107,'Audit grid'!$U:$U,$N$44),"N/A")</f>
        <v>0</v>
      </c>
      <c r="Q107" s="127"/>
    </row>
    <row r="108" spans="2:17" ht="17.100000000000001">
      <c r="B108" s="125"/>
      <c r="C108" s="137" t="s">
        <v>1058</v>
      </c>
      <c r="D108" s="138" t="s">
        <v>331</v>
      </c>
      <c r="E108" s="144">
        <f>IFERROR(COUNTIFS('Audit grid'!$K:$K,'CAP follow up'!E$45,'Audit grid'!$E:$E,'CAP follow up'!$C108,'Audit grid'!$F:$F,'CAP follow up'!$D108,'Audit grid'!$U:$U,"&lt;&gt;N/A"),"N/A")</f>
        <v>0</v>
      </c>
      <c r="F108" s="142">
        <f>IFERROR(COUNTIFS('Audit grid'!$K:$K,'CAP follow up'!F$45,'Audit grid'!$E:$E,'CAP follow up'!$C108,'Audit grid'!$F:$F,'CAP follow up'!$D108,'Audit grid'!$U:$U,"&lt;&gt;N/A"),"N/A")</f>
        <v>0</v>
      </c>
      <c r="G108" s="145">
        <f>IFERROR(COUNTIFS('Audit grid'!$K:$K,'CAP follow up'!G$45,'Audit grid'!$E:$E,'CAP follow up'!$C108,'Audit grid'!$F:$F,'CAP follow up'!$D108,'Audit grid'!$U:$U,"&lt;&gt;N/A"),"N/A")</f>
        <v>0</v>
      </c>
      <c r="H108" s="142">
        <f>IFERROR(COUNTIFS('Audit grid'!$K:$K,'CAP follow up'!H$45,'Audit grid'!$E:$E,'CAP follow up'!$C108,'Audit grid'!$F:$F,'CAP follow up'!$D108,'Audit grid'!$U:$U,$H$44),"N/A")</f>
        <v>0</v>
      </c>
      <c r="I108" s="142">
        <f>IFERROR(COUNTIFS('Audit grid'!$K:$K,'CAP follow up'!I$45,'Audit grid'!$E:$E,'CAP follow up'!$C108,'Audit grid'!$F:$F,'CAP follow up'!$D108,'Audit grid'!$U:$U,$H$44),"N/A")</f>
        <v>0</v>
      </c>
      <c r="J108" s="142">
        <f>IFERROR(COUNTIFS('Audit grid'!$K:$K,'CAP follow up'!J$45,'Audit grid'!$E:$E,'CAP follow up'!$C108,'Audit grid'!$F:$F,'CAP follow up'!$D108,'Audit grid'!$U:$U,$H$44),"N/A")</f>
        <v>0</v>
      </c>
      <c r="K108" s="144">
        <f>IFERROR(COUNTIFS('Audit grid'!$K:$K,'CAP follow up'!K$45,'Audit grid'!$E:$E,'CAP follow up'!$C108,'Audit grid'!$F:$F,'CAP follow up'!$D108,'Audit grid'!$U:$U,$K$44),"N/A")</f>
        <v>0</v>
      </c>
      <c r="L108" s="142">
        <f>IFERROR(COUNTIFS('Audit grid'!$K:$K,'CAP follow up'!L$45,'Audit grid'!$E:$E,'CAP follow up'!$C108,'Audit grid'!$F:$F,'CAP follow up'!$D108,'Audit grid'!$U:$U,$K$44),"N/A")</f>
        <v>0</v>
      </c>
      <c r="M108" s="145">
        <f>IFERROR(COUNTIFS('Audit grid'!$K:$K,'CAP follow up'!M$45,'Audit grid'!$E:$E,'CAP follow up'!$C108,'Audit grid'!$F:$F,'CAP follow up'!$D108,'Audit grid'!$U:$U,$K$44),"N/A")</f>
        <v>0</v>
      </c>
      <c r="N108" s="142">
        <f>IFERROR(COUNTIFS('Audit grid'!$K:$K,'CAP follow up'!N$45,'Audit grid'!$E:$E,'CAP follow up'!$C108,'Audit grid'!$F:$F,'CAP follow up'!$D108,'Audit grid'!$U:$U,$N$44),"N/A")</f>
        <v>0</v>
      </c>
      <c r="O108" s="142">
        <f>IFERROR(COUNTIFS('Audit grid'!$K:$K,'CAP follow up'!O$45,'Audit grid'!$E:$E,'CAP follow up'!$C108,'Audit grid'!$F:$F,'CAP follow up'!$D108,'Audit grid'!$U:$U,$N$44),"N/A")</f>
        <v>0</v>
      </c>
      <c r="P108" s="143">
        <f>IFERROR(COUNTIFS('Audit grid'!$K:$K,'CAP follow up'!P$45,'Audit grid'!$E:$E,'CAP follow up'!$C108,'Audit grid'!$F:$F,'CAP follow up'!$D108,'Audit grid'!$U:$U,$N$44),"N/A")</f>
        <v>0</v>
      </c>
      <c r="Q108" s="127"/>
    </row>
    <row r="109" spans="2:17" ht="17.100000000000001">
      <c r="B109" s="125"/>
      <c r="C109" s="152" t="s">
        <v>1058</v>
      </c>
      <c r="D109" s="138" t="s">
        <v>1071</v>
      </c>
      <c r="E109" s="144">
        <f>IFERROR(COUNTIFS('Audit grid'!$K:$K,'CAP follow up'!E$45,'Audit grid'!$E:$E,'CAP follow up'!$C109,'Audit grid'!$F:$F,'CAP follow up'!$D109,'Audit grid'!$U:$U,"&lt;&gt;N/A"),"N/A")</f>
        <v>0</v>
      </c>
      <c r="F109" s="142">
        <f>IFERROR(COUNTIFS('Audit grid'!$K:$K,'CAP follow up'!F$45,'Audit grid'!$E:$E,'CAP follow up'!$C109,'Audit grid'!$F:$F,'CAP follow up'!$D109,'Audit grid'!$U:$U,"&lt;&gt;N/A"),"N/A")</f>
        <v>0</v>
      </c>
      <c r="G109" s="145">
        <f>IFERROR(COUNTIFS('Audit grid'!$K:$K,'CAP follow up'!G$45,'Audit grid'!$E:$E,'CAP follow up'!$C109,'Audit grid'!$F:$F,'CAP follow up'!$D109,'Audit grid'!$U:$U,"&lt;&gt;N/A"),"N/A")</f>
        <v>0</v>
      </c>
      <c r="H109" s="142">
        <f>IFERROR(COUNTIFS('Audit grid'!$K:$K,'CAP follow up'!H$45,'Audit grid'!$E:$E,'CAP follow up'!$C109,'Audit grid'!$F:$F,'CAP follow up'!$D109,'Audit grid'!$U:$U,$H$44),"N/A")</f>
        <v>0</v>
      </c>
      <c r="I109" s="142">
        <f>IFERROR(COUNTIFS('Audit grid'!$K:$K,'CAP follow up'!I$45,'Audit grid'!$E:$E,'CAP follow up'!$C109,'Audit grid'!$F:$F,'CAP follow up'!$D109,'Audit grid'!$U:$U,$H$44),"N/A")</f>
        <v>0</v>
      </c>
      <c r="J109" s="142">
        <f>IFERROR(COUNTIFS('Audit grid'!$K:$K,'CAP follow up'!J$45,'Audit grid'!$E:$E,'CAP follow up'!$C109,'Audit grid'!$F:$F,'CAP follow up'!$D109,'Audit grid'!$U:$U,$H$44),"N/A")</f>
        <v>0</v>
      </c>
      <c r="K109" s="144">
        <f>IFERROR(COUNTIFS('Audit grid'!$K:$K,'CAP follow up'!K$45,'Audit grid'!$E:$E,'CAP follow up'!$C109,'Audit grid'!$F:$F,'CAP follow up'!$D109,'Audit grid'!$U:$U,$K$44),"N/A")</f>
        <v>0</v>
      </c>
      <c r="L109" s="142">
        <f>IFERROR(COUNTIFS('Audit grid'!$K:$K,'CAP follow up'!L$45,'Audit grid'!$E:$E,'CAP follow up'!$C109,'Audit grid'!$F:$F,'CAP follow up'!$D109,'Audit grid'!$U:$U,$K$44),"N/A")</f>
        <v>0</v>
      </c>
      <c r="M109" s="145">
        <f>IFERROR(COUNTIFS('Audit grid'!$K:$K,'CAP follow up'!M$45,'Audit grid'!$E:$E,'CAP follow up'!$C109,'Audit grid'!$F:$F,'CAP follow up'!$D109,'Audit grid'!$U:$U,$K$44),"N/A")</f>
        <v>0</v>
      </c>
      <c r="N109" s="142">
        <f>IFERROR(COUNTIFS('Audit grid'!$K:$K,'CAP follow up'!N$45,'Audit grid'!$E:$E,'CAP follow up'!$C109,'Audit grid'!$F:$F,'CAP follow up'!$D109,'Audit grid'!$U:$U,$N$44),"N/A")</f>
        <v>0</v>
      </c>
      <c r="O109" s="142">
        <f>IFERROR(COUNTIFS('Audit grid'!$K:$K,'CAP follow up'!O$45,'Audit grid'!$E:$E,'CAP follow up'!$C109,'Audit grid'!$F:$F,'CAP follow up'!$D109,'Audit grid'!$U:$U,$N$44),"N/A")</f>
        <v>0</v>
      </c>
      <c r="P109" s="143">
        <f>IFERROR(COUNTIFS('Audit grid'!$K:$K,'CAP follow up'!P$45,'Audit grid'!$E:$E,'CAP follow up'!$C109,'Audit grid'!$F:$F,'CAP follow up'!$D109,'Audit grid'!$U:$U,$N$44),"N/A")</f>
        <v>0</v>
      </c>
      <c r="Q109" s="127"/>
    </row>
    <row r="110" spans="2:17" ht="17.100000000000001">
      <c r="B110" s="125"/>
      <c r="C110" s="152" t="s">
        <v>1058</v>
      </c>
      <c r="D110" s="138" t="s">
        <v>1081</v>
      </c>
      <c r="E110" s="144">
        <f>IFERROR(COUNTIFS('Audit grid'!$K:$K,'CAP follow up'!E$45,'Audit grid'!$E:$E,'CAP follow up'!$C110,'Audit grid'!$F:$F,'CAP follow up'!$D110,'Audit grid'!$U:$U,"&lt;&gt;N/A"),"N/A")</f>
        <v>0</v>
      </c>
      <c r="F110" s="142">
        <f>IFERROR(COUNTIFS('Audit grid'!$K:$K,'CAP follow up'!F$45,'Audit grid'!$E:$E,'CAP follow up'!$C110,'Audit grid'!$F:$F,'CAP follow up'!$D110,'Audit grid'!$U:$U,"&lt;&gt;N/A"),"N/A")</f>
        <v>0</v>
      </c>
      <c r="G110" s="145">
        <f>IFERROR(COUNTIFS('Audit grid'!$K:$K,'CAP follow up'!G$45,'Audit grid'!$E:$E,'CAP follow up'!$C110,'Audit grid'!$F:$F,'CAP follow up'!$D110,'Audit grid'!$U:$U,"&lt;&gt;N/A"),"N/A")</f>
        <v>0</v>
      </c>
      <c r="H110" s="142">
        <f>IFERROR(COUNTIFS('Audit grid'!$K:$K,'CAP follow up'!H$45,'Audit grid'!$E:$E,'CAP follow up'!$C110,'Audit grid'!$F:$F,'CAP follow up'!$D110,'Audit grid'!$U:$U,$H$44),"N/A")</f>
        <v>0</v>
      </c>
      <c r="I110" s="142">
        <f>IFERROR(COUNTIFS('Audit grid'!$K:$K,'CAP follow up'!I$45,'Audit grid'!$E:$E,'CAP follow up'!$C110,'Audit grid'!$F:$F,'CAP follow up'!$D110,'Audit grid'!$U:$U,$H$44),"N/A")</f>
        <v>0</v>
      </c>
      <c r="J110" s="142">
        <f>IFERROR(COUNTIFS('Audit grid'!$K:$K,'CAP follow up'!J$45,'Audit grid'!$E:$E,'CAP follow up'!$C110,'Audit grid'!$F:$F,'CAP follow up'!$D110,'Audit grid'!$U:$U,$H$44),"N/A")</f>
        <v>0</v>
      </c>
      <c r="K110" s="144">
        <f>IFERROR(COUNTIFS('Audit grid'!$K:$K,'CAP follow up'!K$45,'Audit grid'!$E:$E,'CAP follow up'!$C110,'Audit grid'!$F:$F,'CAP follow up'!$D110,'Audit grid'!$U:$U,$K$44),"N/A")</f>
        <v>0</v>
      </c>
      <c r="L110" s="142">
        <f>IFERROR(COUNTIFS('Audit grid'!$K:$K,'CAP follow up'!L$45,'Audit grid'!$E:$E,'CAP follow up'!$C110,'Audit grid'!$F:$F,'CAP follow up'!$D110,'Audit grid'!$U:$U,$K$44),"N/A")</f>
        <v>0</v>
      </c>
      <c r="M110" s="145">
        <f>IFERROR(COUNTIFS('Audit grid'!$K:$K,'CAP follow up'!M$45,'Audit grid'!$E:$E,'CAP follow up'!$C110,'Audit grid'!$F:$F,'CAP follow up'!$D110,'Audit grid'!$U:$U,$K$44),"N/A")</f>
        <v>0</v>
      </c>
      <c r="N110" s="142">
        <f>IFERROR(COUNTIFS('Audit grid'!$K:$K,'CAP follow up'!N$45,'Audit grid'!$E:$E,'CAP follow up'!$C110,'Audit grid'!$F:$F,'CAP follow up'!$D110,'Audit grid'!$U:$U,$N$44),"N/A")</f>
        <v>0</v>
      </c>
      <c r="O110" s="142">
        <f>IFERROR(COUNTIFS('Audit grid'!$K:$K,'CAP follow up'!O$45,'Audit grid'!$E:$E,'CAP follow up'!$C110,'Audit grid'!$F:$F,'CAP follow up'!$D110,'Audit grid'!$U:$U,$N$44),"N/A")</f>
        <v>0</v>
      </c>
      <c r="P110" s="143">
        <f>IFERROR(COUNTIFS('Audit grid'!$K:$K,'CAP follow up'!P$45,'Audit grid'!$E:$E,'CAP follow up'!$C110,'Audit grid'!$F:$F,'CAP follow up'!$D110,'Audit grid'!$U:$U,$N$44),"N/A")</f>
        <v>0</v>
      </c>
      <c r="Q110" s="127"/>
    </row>
    <row r="111" spans="2:17" ht="17.100000000000001">
      <c r="B111" s="125"/>
      <c r="C111" s="152" t="s">
        <v>1058</v>
      </c>
      <c r="D111" s="138" t="s">
        <v>745</v>
      </c>
      <c r="E111" s="144">
        <f>IFERROR(COUNTIFS('Audit grid'!$K:$K,'CAP follow up'!E$45,'Audit grid'!$E:$E,'CAP follow up'!$C111,'Audit grid'!$F:$F,'CAP follow up'!$D111,'Audit grid'!$U:$U,"&lt;&gt;N/A"),"N/A")</f>
        <v>0</v>
      </c>
      <c r="F111" s="142">
        <f>IFERROR(COUNTIFS('Audit grid'!$K:$K,'CAP follow up'!F$45,'Audit grid'!$E:$E,'CAP follow up'!$C111,'Audit grid'!$F:$F,'CAP follow up'!$D111,'Audit grid'!$U:$U,"&lt;&gt;N/A"),"N/A")</f>
        <v>0</v>
      </c>
      <c r="G111" s="145">
        <f>IFERROR(COUNTIFS('Audit grid'!$K:$K,'CAP follow up'!G$45,'Audit grid'!$E:$E,'CAP follow up'!$C111,'Audit grid'!$F:$F,'CAP follow up'!$D111,'Audit grid'!$U:$U,"&lt;&gt;N/A"),"N/A")</f>
        <v>0</v>
      </c>
      <c r="H111" s="142">
        <f>IFERROR(COUNTIFS('Audit grid'!$K:$K,'CAP follow up'!H$45,'Audit grid'!$E:$E,'CAP follow up'!$C111,'Audit grid'!$F:$F,'CAP follow up'!$D111,'Audit grid'!$U:$U,$H$44),"N/A")</f>
        <v>0</v>
      </c>
      <c r="I111" s="142">
        <f>IFERROR(COUNTIFS('Audit grid'!$K:$K,'CAP follow up'!I$45,'Audit grid'!$E:$E,'CAP follow up'!$C111,'Audit grid'!$F:$F,'CAP follow up'!$D111,'Audit grid'!$U:$U,$H$44),"N/A")</f>
        <v>0</v>
      </c>
      <c r="J111" s="142">
        <f>IFERROR(COUNTIFS('Audit grid'!$K:$K,'CAP follow up'!J$45,'Audit grid'!$E:$E,'CAP follow up'!$C111,'Audit grid'!$F:$F,'CAP follow up'!$D111,'Audit grid'!$U:$U,$H$44),"N/A")</f>
        <v>0</v>
      </c>
      <c r="K111" s="144">
        <f>IFERROR(COUNTIFS('Audit grid'!$K:$K,'CAP follow up'!K$45,'Audit grid'!$E:$E,'CAP follow up'!$C111,'Audit grid'!$F:$F,'CAP follow up'!$D111,'Audit grid'!$U:$U,$K$44),"N/A")</f>
        <v>0</v>
      </c>
      <c r="L111" s="142">
        <f>IFERROR(COUNTIFS('Audit grid'!$K:$K,'CAP follow up'!L$45,'Audit grid'!$E:$E,'CAP follow up'!$C111,'Audit grid'!$F:$F,'CAP follow up'!$D111,'Audit grid'!$U:$U,$K$44),"N/A")</f>
        <v>0</v>
      </c>
      <c r="M111" s="145">
        <f>IFERROR(COUNTIFS('Audit grid'!$K:$K,'CAP follow up'!M$45,'Audit grid'!$E:$E,'CAP follow up'!$C111,'Audit grid'!$F:$F,'CAP follow up'!$D111,'Audit grid'!$U:$U,$K$44),"N/A")</f>
        <v>0</v>
      </c>
      <c r="N111" s="142">
        <f>IFERROR(COUNTIFS('Audit grid'!$K:$K,'CAP follow up'!N$45,'Audit grid'!$E:$E,'CAP follow up'!$C111,'Audit grid'!$F:$F,'CAP follow up'!$D111,'Audit grid'!$U:$U,$N$44),"N/A")</f>
        <v>0</v>
      </c>
      <c r="O111" s="142">
        <f>IFERROR(COUNTIFS('Audit grid'!$K:$K,'CAP follow up'!O$45,'Audit grid'!$E:$E,'CAP follow up'!$C111,'Audit grid'!$F:$F,'CAP follow up'!$D111,'Audit grid'!$U:$U,$N$44),"N/A")</f>
        <v>0</v>
      </c>
      <c r="P111" s="143">
        <f>IFERROR(COUNTIFS('Audit grid'!$K:$K,'CAP follow up'!P$45,'Audit grid'!$E:$E,'CAP follow up'!$C111,'Audit grid'!$F:$F,'CAP follow up'!$D111,'Audit grid'!$U:$U,$N$44),"N/A")</f>
        <v>0</v>
      </c>
      <c r="Q111" s="127"/>
    </row>
    <row r="112" spans="2:17" ht="17.100000000000001">
      <c r="B112" s="125"/>
      <c r="C112" s="152" t="s">
        <v>1058</v>
      </c>
      <c r="D112" s="138" t="s">
        <v>1104</v>
      </c>
      <c r="E112" s="144">
        <f>IFERROR(COUNTIFS('Audit grid'!$K:$K,'CAP follow up'!E$45,'Audit grid'!$E:$E,'CAP follow up'!$C112,'Audit grid'!$F:$F,'CAP follow up'!$D112,'Audit grid'!$U:$U,"&lt;&gt;N/A"),"N/A")</f>
        <v>0</v>
      </c>
      <c r="F112" s="142">
        <f>IFERROR(COUNTIFS('Audit grid'!$K:$K,'CAP follow up'!F$45,'Audit grid'!$E:$E,'CAP follow up'!$C112,'Audit grid'!$F:$F,'CAP follow up'!$D112,'Audit grid'!$U:$U,"&lt;&gt;N/A"),"N/A")</f>
        <v>0</v>
      </c>
      <c r="G112" s="145">
        <f>IFERROR(COUNTIFS('Audit grid'!$K:$K,'CAP follow up'!G$45,'Audit grid'!$E:$E,'CAP follow up'!$C112,'Audit grid'!$F:$F,'CAP follow up'!$D112,'Audit grid'!$U:$U,"&lt;&gt;N/A"),"N/A")</f>
        <v>0</v>
      </c>
      <c r="H112" s="142">
        <f>IFERROR(COUNTIFS('Audit grid'!$K:$K,'CAP follow up'!H$45,'Audit grid'!$E:$E,'CAP follow up'!$C112,'Audit grid'!$F:$F,'CAP follow up'!$D112,'Audit grid'!$U:$U,$H$44),"N/A")</f>
        <v>0</v>
      </c>
      <c r="I112" s="142">
        <f>IFERROR(COUNTIFS('Audit grid'!$K:$K,'CAP follow up'!I$45,'Audit grid'!$E:$E,'CAP follow up'!$C112,'Audit grid'!$F:$F,'CAP follow up'!$D112,'Audit grid'!$U:$U,$H$44),"N/A")</f>
        <v>0</v>
      </c>
      <c r="J112" s="142">
        <f>IFERROR(COUNTIFS('Audit grid'!$K:$K,'CAP follow up'!J$45,'Audit grid'!$E:$E,'CAP follow up'!$C112,'Audit grid'!$F:$F,'CAP follow up'!$D112,'Audit grid'!$U:$U,$H$44),"N/A")</f>
        <v>0</v>
      </c>
      <c r="K112" s="144">
        <f>IFERROR(COUNTIFS('Audit grid'!$K:$K,'CAP follow up'!K$45,'Audit grid'!$E:$E,'CAP follow up'!$C112,'Audit grid'!$F:$F,'CAP follow up'!$D112,'Audit grid'!$U:$U,$K$44),"N/A")</f>
        <v>0</v>
      </c>
      <c r="L112" s="142">
        <f>IFERROR(COUNTIFS('Audit grid'!$K:$K,'CAP follow up'!L$45,'Audit grid'!$E:$E,'CAP follow up'!$C112,'Audit grid'!$F:$F,'CAP follow up'!$D112,'Audit grid'!$U:$U,$K$44),"N/A")</f>
        <v>0</v>
      </c>
      <c r="M112" s="145">
        <f>IFERROR(COUNTIFS('Audit grid'!$K:$K,'CAP follow up'!M$45,'Audit grid'!$E:$E,'CAP follow up'!$C112,'Audit grid'!$F:$F,'CAP follow up'!$D112,'Audit grid'!$U:$U,$K$44),"N/A")</f>
        <v>0</v>
      </c>
      <c r="N112" s="142">
        <f>IFERROR(COUNTIFS('Audit grid'!$K:$K,'CAP follow up'!N$45,'Audit grid'!$E:$E,'CAP follow up'!$C112,'Audit grid'!$F:$F,'CAP follow up'!$D112,'Audit grid'!$U:$U,$N$44),"N/A")</f>
        <v>0</v>
      </c>
      <c r="O112" s="142">
        <f>IFERROR(COUNTIFS('Audit grid'!$K:$K,'CAP follow up'!O$45,'Audit grid'!$E:$E,'CAP follow up'!$C112,'Audit grid'!$F:$F,'CAP follow up'!$D112,'Audit grid'!$U:$U,$N$44),"N/A")</f>
        <v>0</v>
      </c>
      <c r="P112" s="143">
        <f>IFERROR(COUNTIFS('Audit grid'!$K:$K,'CAP follow up'!P$45,'Audit grid'!$E:$E,'CAP follow up'!$C112,'Audit grid'!$F:$F,'CAP follow up'!$D112,'Audit grid'!$U:$U,$N$44),"N/A")</f>
        <v>0</v>
      </c>
      <c r="Q112" s="127"/>
    </row>
    <row r="113" spans="2:17" ht="33.950000000000003">
      <c r="B113" s="125"/>
      <c r="C113" s="152" t="s">
        <v>1058</v>
      </c>
      <c r="D113" s="138" t="s">
        <v>1120</v>
      </c>
      <c r="E113" s="144">
        <f>IFERROR(COUNTIFS('Audit grid'!$K:$K,'CAP follow up'!E$45,'Audit grid'!$E:$E,'CAP follow up'!$C113,'Audit grid'!$F:$F,'CAP follow up'!$D113,'Audit grid'!$U:$U,"&lt;&gt;N/A"),"N/A")</f>
        <v>0</v>
      </c>
      <c r="F113" s="142">
        <f>IFERROR(COUNTIFS('Audit grid'!$K:$K,'CAP follow up'!F$45,'Audit grid'!$E:$E,'CAP follow up'!$C113,'Audit grid'!$F:$F,'CAP follow up'!$D113,'Audit grid'!$U:$U,"&lt;&gt;N/A"),"N/A")</f>
        <v>0</v>
      </c>
      <c r="G113" s="145">
        <f>IFERROR(COUNTIFS('Audit grid'!$K:$K,'CAP follow up'!G$45,'Audit grid'!$E:$E,'CAP follow up'!$C113,'Audit grid'!$F:$F,'CAP follow up'!$D113,'Audit grid'!$U:$U,"&lt;&gt;N/A"),"N/A")</f>
        <v>0</v>
      </c>
      <c r="H113" s="142">
        <f>IFERROR(COUNTIFS('Audit grid'!$K:$K,'CAP follow up'!H$45,'Audit grid'!$E:$E,'CAP follow up'!$C113,'Audit grid'!$F:$F,'CAP follow up'!$D113,'Audit grid'!$U:$U,$H$44),"N/A")</f>
        <v>0</v>
      </c>
      <c r="I113" s="142">
        <f>IFERROR(COUNTIFS('Audit grid'!$K:$K,'CAP follow up'!I$45,'Audit grid'!$E:$E,'CAP follow up'!$C113,'Audit grid'!$F:$F,'CAP follow up'!$D113,'Audit grid'!$U:$U,$H$44),"N/A")</f>
        <v>0</v>
      </c>
      <c r="J113" s="142">
        <f>IFERROR(COUNTIFS('Audit grid'!$K:$K,'CAP follow up'!J$45,'Audit grid'!$E:$E,'CAP follow up'!$C113,'Audit grid'!$F:$F,'CAP follow up'!$D113,'Audit grid'!$U:$U,$H$44),"N/A")</f>
        <v>0</v>
      </c>
      <c r="K113" s="144">
        <f>IFERROR(COUNTIFS('Audit grid'!$K:$K,'CAP follow up'!K$45,'Audit grid'!$E:$E,'CAP follow up'!$C113,'Audit grid'!$F:$F,'CAP follow up'!$D113,'Audit grid'!$U:$U,$K$44),"N/A")</f>
        <v>0</v>
      </c>
      <c r="L113" s="142">
        <f>IFERROR(COUNTIFS('Audit grid'!$K:$K,'CAP follow up'!L$45,'Audit grid'!$E:$E,'CAP follow up'!$C113,'Audit grid'!$F:$F,'CAP follow up'!$D113,'Audit grid'!$U:$U,$K$44),"N/A")</f>
        <v>0</v>
      </c>
      <c r="M113" s="145">
        <f>IFERROR(COUNTIFS('Audit grid'!$K:$K,'CAP follow up'!M$45,'Audit grid'!$E:$E,'CAP follow up'!$C113,'Audit grid'!$F:$F,'CAP follow up'!$D113,'Audit grid'!$U:$U,$K$44),"N/A")</f>
        <v>0</v>
      </c>
      <c r="N113" s="142">
        <f>IFERROR(COUNTIFS('Audit grid'!$K:$K,'CAP follow up'!N$45,'Audit grid'!$E:$E,'CAP follow up'!$C113,'Audit grid'!$F:$F,'CAP follow up'!$D113,'Audit grid'!$U:$U,$N$44),"N/A")</f>
        <v>0</v>
      </c>
      <c r="O113" s="142">
        <f>IFERROR(COUNTIFS('Audit grid'!$K:$K,'CAP follow up'!O$45,'Audit grid'!$E:$E,'CAP follow up'!$C113,'Audit grid'!$F:$F,'CAP follow up'!$D113,'Audit grid'!$U:$U,$N$44),"N/A")</f>
        <v>0</v>
      </c>
      <c r="P113" s="143">
        <f>IFERROR(COUNTIFS('Audit grid'!$K:$K,'CAP follow up'!P$45,'Audit grid'!$E:$E,'CAP follow up'!$C113,'Audit grid'!$F:$F,'CAP follow up'!$D113,'Audit grid'!$U:$U,$N$44),"N/A")</f>
        <v>0</v>
      </c>
      <c r="Q113" s="127"/>
    </row>
    <row r="114" spans="2:17" ht="17.100000000000001">
      <c r="B114" s="125"/>
      <c r="C114" s="152" t="s">
        <v>1058</v>
      </c>
      <c r="D114" s="138" t="s">
        <v>1145</v>
      </c>
      <c r="E114" s="144">
        <f>IFERROR(COUNTIFS('Audit grid'!$K:$K,'CAP follow up'!E$45,'Audit grid'!$E:$E,'CAP follow up'!$C114,'Audit grid'!$F:$F,'CAP follow up'!$D114,'Audit grid'!$U:$U,"&lt;&gt;N/A"),"N/A")</f>
        <v>0</v>
      </c>
      <c r="F114" s="142">
        <f>IFERROR(COUNTIFS('Audit grid'!$K:$K,'CAP follow up'!F$45,'Audit grid'!$E:$E,'CAP follow up'!$C114,'Audit grid'!$F:$F,'CAP follow up'!$D114,'Audit grid'!$U:$U,"&lt;&gt;N/A"),"N/A")</f>
        <v>0</v>
      </c>
      <c r="G114" s="145">
        <f>IFERROR(COUNTIFS('Audit grid'!$K:$K,'CAP follow up'!G$45,'Audit grid'!$E:$E,'CAP follow up'!$C114,'Audit grid'!$F:$F,'CAP follow up'!$D114,'Audit grid'!$U:$U,"&lt;&gt;N/A"),"N/A")</f>
        <v>0</v>
      </c>
      <c r="H114" s="142">
        <f>IFERROR(COUNTIFS('Audit grid'!$K:$K,'CAP follow up'!H$45,'Audit grid'!$E:$E,'CAP follow up'!$C114,'Audit grid'!$F:$F,'CAP follow up'!$D114,'Audit grid'!$U:$U,$H$44),"N/A")</f>
        <v>0</v>
      </c>
      <c r="I114" s="142">
        <f>IFERROR(COUNTIFS('Audit grid'!$K:$K,'CAP follow up'!I$45,'Audit grid'!$E:$E,'CAP follow up'!$C114,'Audit grid'!$F:$F,'CAP follow up'!$D114,'Audit grid'!$U:$U,$H$44),"N/A")</f>
        <v>0</v>
      </c>
      <c r="J114" s="142">
        <f>IFERROR(COUNTIFS('Audit grid'!$K:$K,'CAP follow up'!J$45,'Audit grid'!$E:$E,'CAP follow up'!$C114,'Audit grid'!$F:$F,'CAP follow up'!$D114,'Audit grid'!$U:$U,$H$44),"N/A")</f>
        <v>0</v>
      </c>
      <c r="K114" s="144">
        <f>IFERROR(COUNTIFS('Audit grid'!$K:$K,'CAP follow up'!K$45,'Audit grid'!$E:$E,'CAP follow up'!$C114,'Audit grid'!$F:$F,'CAP follow up'!$D114,'Audit grid'!$U:$U,$K$44),"N/A")</f>
        <v>0</v>
      </c>
      <c r="L114" s="142">
        <f>IFERROR(COUNTIFS('Audit grid'!$K:$K,'CAP follow up'!L$45,'Audit grid'!$E:$E,'CAP follow up'!$C114,'Audit grid'!$F:$F,'CAP follow up'!$D114,'Audit grid'!$U:$U,$K$44),"N/A")</f>
        <v>0</v>
      </c>
      <c r="M114" s="145">
        <f>IFERROR(COUNTIFS('Audit grid'!$K:$K,'CAP follow up'!M$45,'Audit grid'!$E:$E,'CAP follow up'!$C114,'Audit grid'!$F:$F,'CAP follow up'!$D114,'Audit grid'!$U:$U,$K$44),"N/A")</f>
        <v>0</v>
      </c>
      <c r="N114" s="142">
        <f>IFERROR(COUNTIFS('Audit grid'!$K:$K,'CAP follow up'!N$45,'Audit grid'!$E:$E,'CAP follow up'!$C114,'Audit grid'!$F:$F,'CAP follow up'!$D114,'Audit grid'!$U:$U,$N$44),"N/A")</f>
        <v>0</v>
      </c>
      <c r="O114" s="142">
        <f>IFERROR(COUNTIFS('Audit grid'!$K:$K,'CAP follow up'!O$45,'Audit grid'!$E:$E,'CAP follow up'!$C114,'Audit grid'!$F:$F,'CAP follow up'!$D114,'Audit grid'!$U:$U,$N$44),"N/A")</f>
        <v>0</v>
      </c>
      <c r="P114" s="143">
        <f>IFERROR(COUNTIFS('Audit grid'!$K:$K,'CAP follow up'!P$45,'Audit grid'!$E:$E,'CAP follow up'!$C114,'Audit grid'!$F:$F,'CAP follow up'!$D114,'Audit grid'!$U:$U,$N$44),"N/A")</f>
        <v>0</v>
      </c>
      <c r="Q114" s="127"/>
    </row>
    <row r="115" spans="2:17" ht="33.950000000000003">
      <c r="B115" s="125"/>
      <c r="C115" s="152" t="s">
        <v>1058</v>
      </c>
      <c r="D115" s="138" t="s">
        <v>1149</v>
      </c>
      <c r="E115" s="144">
        <f>IFERROR(COUNTIFS('Audit grid'!$K:$K,'CAP follow up'!E$45,'Audit grid'!$E:$E,'CAP follow up'!$C115,'Audit grid'!$F:$F,'CAP follow up'!$D115,'Audit grid'!$U:$U,"&lt;&gt;N/A"),"N/A")</f>
        <v>0</v>
      </c>
      <c r="F115" s="142">
        <f>IFERROR(COUNTIFS('Audit grid'!$K:$K,'CAP follow up'!F$45,'Audit grid'!$E:$E,'CAP follow up'!$C115,'Audit grid'!$F:$F,'CAP follow up'!$D115,'Audit grid'!$U:$U,"&lt;&gt;N/A"),"N/A")</f>
        <v>0</v>
      </c>
      <c r="G115" s="145">
        <f>IFERROR(COUNTIFS('Audit grid'!$K:$K,'CAP follow up'!G$45,'Audit grid'!$E:$E,'CAP follow up'!$C115,'Audit grid'!$F:$F,'CAP follow up'!$D115,'Audit grid'!$U:$U,"&lt;&gt;N/A"),"N/A")</f>
        <v>0</v>
      </c>
      <c r="H115" s="142">
        <f>IFERROR(COUNTIFS('Audit grid'!$K:$K,'CAP follow up'!H$45,'Audit grid'!$E:$E,'CAP follow up'!$C115,'Audit grid'!$F:$F,'CAP follow up'!$D115,'Audit grid'!$U:$U,$H$44),"N/A")</f>
        <v>0</v>
      </c>
      <c r="I115" s="142">
        <f>IFERROR(COUNTIFS('Audit grid'!$K:$K,'CAP follow up'!I$45,'Audit grid'!$E:$E,'CAP follow up'!$C115,'Audit grid'!$F:$F,'CAP follow up'!$D115,'Audit grid'!$U:$U,$H$44),"N/A")</f>
        <v>0</v>
      </c>
      <c r="J115" s="142">
        <f>IFERROR(COUNTIFS('Audit grid'!$K:$K,'CAP follow up'!J$45,'Audit grid'!$E:$E,'CAP follow up'!$C115,'Audit grid'!$F:$F,'CAP follow up'!$D115,'Audit grid'!$U:$U,$H$44),"N/A")</f>
        <v>0</v>
      </c>
      <c r="K115" s="144">
        <f>IFERROR(COUNTIFS('Audit grid'!$K:$K,'CAP follow up'!K$45,'Audit grid'!$E:$E,'CAP follow up'!$C115,'Audit grid'!$F:$F,'CAP follow up'!$D115,'Audit grid'!$U:$U,$K$44),"N/A")</f>
        <v>0</v>
      </c>
      <c r="L115" s="142">
        <f>IFERROR(COUNTIFS('Audit grid'!$K:$K,'CAP follow up'!L$45,'Audit grid'!$E:$E,'CAP follow up'!$C115,'Audit grid'!$F:$F,'CAP follow up'!$D115,'Audit grid'!$U:$U,$K$44),"N/A")</f>
        <v>0</v>
      </c>
      <c r="M115" s="145">
        <f>IFERROR(COUNTIFS('Audit grid'!$K:$K,'CAP follow up'!M$45,'Audit grid'!$E:$E,'CAP follow up'!$C115,'Audit grid'!$F:$F,'CAP follow up'!$D115,'Audit grid'!$U:$U,$K$44),"N/A")</f>
        <v>0</v>
      </c>
      <c r="N115" s="142">
        <f>IFERROR(COUNTIFS('Audit grid'!$K:$K,'CAP follow up'!N$45,'Audit grid'!$E:$E,'CAP follow up'!$C115,'Audit grid'!$F:$F,'CAP follow up'!$D115,'Audit grid'!$U:$U,$N$44),"N/A")</f>
        <v>0</v>
      </c>
      <c r="O115" s="142">
        <f>IFERROR(COUNTIFS('Audit grid'!$K:$K,'CAP follow up'!O$45,'Audit grid'!$E:$E,'CAP follow up'!$C115,'Audit grid'!$F:$F,'CAP follow up'!$D115,'Audit grid'!$U:$U,$N$44),"N/A")</f>
        <v>0</v>
      </c>
      <c r="P115" s="143">
        <f>IFERROR(COUNTIFS('Audit grid'!$K:$K,'CAP follow up'!P$45,'Audit grid'!$E:$E,'CAP follow up'!$C115,'Audit grid'!$F:$F,'CAP follow up'!$D115,'Audit grid'!$U:$U,$N$44),"N/A")</f>
        <v>0</v>
      </c>
      <c r="Q115" s="127"/>
    </row>
    <row r="116" spans="2:17" ht="33.950000000000003">
      <c r="B116" s="125"/>
      <c r="C116" s="152" t="s">
        <v>1153</v>
      </c>
      <c r="D116" s="138" t="s">
        <v>1154</v>
      </c>
      <c r="E116" s="144">
        <f>IFERROR(COUNTIFS('Audit grid'!$K:$K,'CAP follow up'!E$45,'Audit grid'!$E:$E,'CAP follow up'!$C116,'Audit grid'!$F:$F,'CAP follow up'!$D116,'Audit grid'!$U:$U,"&lt;&gt;N/A"),"N/A")</f>
        <v>0</v>
      </c>
      <c r="F116" s="142">
        <f>IFERROR(COUNTIFS('Audit grid'!$K:$K,'CAP follow up'!F$45,'Audit grid'!$E:$E,'CAP follow up'!$C116,'Audit grid'!$F:$F,'CAP follow up'!$D116,'Audit grid'!$U:$U,"&lt;&gt;N/A"),"N/A")</f>
        <v>0</v>
      </c>
      <c r="G116" s="145">
        <f>IFERROR(COUNTIFS('Audit grid'!$K:$K,'CAP follow up'!G$45,'Audit grid'!$E:$E,'CAP follow up'!$C116,'Audit grid'!$F:$F,'CAP follow up'!$D116,'Audit grid'!$U:$U,"&lt;&gt;N/A"),"N/A")</f>
        <v>0</v>
      </c>
      <c r="H116" s="142">
        <f>IFERROR(COUNTIFS('Audit grid'!$K:$K,'CAP follow up'!H$45,'Audit grid'!$E:$E,'CAP follow up'!$C116,'Audit grid'!$F:$F,'CAP follow up'!$D116,'Audit grid'!$U:$U,$H$44),"N/A")</f>
        <v>0</v>
      </c>
      <c r="I116" s="142">
        <f>IFERROR(COUNTIFS('Audit grid'!$K:$K,'CAP follow up'!I$45,'Audit grid'!$E:$E,'CAP follow up'!$C116,'Audit grid'!$F:$F,'CAP follow up'!$D116,'Audit grid'!$U:$U,$H$44),"N/A")</f>
        <v>0</v>
      </c>
      <c r="J116" s="142">
        <f>IFERROR(COUNTIFS('Audit grid'!$K:$K,'CAP follow up'!J$45,'Audit grid'!$E:$E,'CAP follow up'!$C116,'Audit grid'!$F:$F,'CAP follow up'!$D116,'Audit grid'!$U:$U,$H$44),"N/A")</f>
        <v>0</v>
      </c>
      <c r="K116" s="144">
        <f>IFERROR(COUNTIFS('Audit grid'!$K:$K,'CAP follow up'!K$45,'Audit grid'!$E:$E,'CAP follow up'!$C116,'Audit grid'!$F:$F,'CAP follow up'!$D116,'Audit grid'!$U:$U,$K$44),"N/A")</f>
        <v>0</v>
      </c>
      <c r="L116" s="142">
        <f>IFERROR(COUNTIFS('Audit grid'!$K:$K,'CAP follow up'!L$45,'Audit grid'!$E:$E,'CAP follow up'!$C116,'Audit grid'!$F:$F,'CAP follow up'!$D116,'Audit grid'!$U:$U,$K$44),"N/A")</f>
        <v>0</v>
      </c>
      <c r="M116" s="145">
        <f>IFERROR(COUNTIFS('Audit grid'!$K:$K,'CAP follow up'!M$45,'Audit grid'!$E:$E,'CAP follow up'!$C116,'Audit grid'!$F:$F,'CAP follow up'!$D116,'Audit grid'!$U:$U,$K$44),"N/A")</f>
        <v>0</v>
      </c>
      <c r="N116" s="142">
        <f>IFERROR(COUNTIFS('Audit grid'!$K:$K,'CAP follow up'!N$45,'Audit grid'!$E:$E,'CAP follow up'!$C116,'Audit grid'!$F:$F,'CAP follow up'!$D116,'Audit grid'!$U:$U,$N$44),"N/A")</f>
        <v>0</v>
      </c>
      <c r="O116" s="142">
        <f>IFERROR(COUNTIFS('Audit grid'!$K:$K,'CAP follow up'!O$45,'Audit grid'!$E:$E,'CAP follow up'!$C116,'Audit grid'!$F:$F,'CAP follow up'!$D116,'Audit grid'!$U:$U,$N$44),"N/A")</f>
        <v>0</v>
      </c>
      <c r="P116" s="143">
        <f>IFERROR(COUNTIFS('Audit grid'!$K:$K,'CAP follow up'!P$45,'Audit grid'!$E:$E,'CAP follow up'!$C116,'Audit grid'!$F:$F,'CAP follow up'!$D116,'Audit grid'!$U:$U,$N$44),"N/A")</f>
        <v>0</v>
      </c>
      <c r="Q116" s="127"/>
    </row>
    <row r="117" spans="2:17" ht="17.100000000000001">
      <c r="B117" s="125"/>
      <c r="C117" s="152" t="s">
        <v>1153</v>
      </c>
      <c r="D117" s="138" t="s">
        <v>1206</v>
      </c>
      <c r="E117" s="144">
        <f>IFERROR(COUNTIFS('Audit grid'!$K:$K,'CAP follow up'!E$45,'Audit grid'!$E:$E,'CAP follow up'!$C117,'Audit grid'!$F:$F,'CAP follow up'!$D117,'Audit grid'!$U:$U,"&lt;&gt;N/A"),"N/A")</f>
        <v>0</v>
      </c>
      <c r="F117" s="142">
        <f>IFERROR(COUNTIFS('Audit grid'!$K:$K,'CAP follow up'!F$45,'Audit grid'!$E:$E,'CAP follow up'!$C117,'Audit grid'!$F:$F,'CAP follow up'!$D117,'Audit grid'!$U:$U,"&lt;&gt;N/A"),"N/A")</f>
        <v>0</v>
      </c>
      <c r="G117" s="145">
        <f>IFERROR(COUNTIFS('Audit grid'!$K:$K,'CAP follow up'!G$45,'Audit grid'!$E:$E,'CAP follow up'!$C117,'Audit grid'!$F:$F,'CAP follow up'!$D117,'Audit grid'!$U:$U,"&lt;&gt;N/A"),"N/A")</f>
        <v>0</v>
      </c>
      <c r="H117" s="142">
        <f>IFERROR(COUNTIFS('Audit grid'!$K:$K,'CAP follow up'!H$45,'Audit grid'!$E:$E,'CAP follow up'!$C117,'Audit grid'!$F:$F,'CAP follow up'!$D117,'Audit grid'!$U:$U,$H$44),"N/A")</f>
        <v>0</v>
      </c>
      <c r="I117" s="142">
        <f>IFERROR(COUNTIFS('Audit grid'!$K:$K,'CAP follow up'!I$45,'Audit grid'!$E:$E,'CAP follow up'!$C117,'Audit grid'!$F:$F,'CAP follow up'!$D117,'Audit grid'!$U:$U,$H$44),"N/A")</f>
        <v>0</v>
      </c>
      <c r="J117" s="142">
        <f>IFERROR(COUNTIFS('Audit grid'!$K:$K,'CAP follow up'!J$45,'Audit grid'!$E:$E,'CAP follow up'!$C117,'Audit grid'!$F:$F,'CAP follow up'!$D117,'Audit grid'!$U:$U,$H$44),"N/A")</f>
        <v>0</v>
      </c>
      <c r="K117" s="144">
        <f>IFERROR(COUNTIFS('Audit grid'!$K:$K,'CAP follow up'!K$45,'Audit grid'!$E:$E,'CAP follow up'!$C117,'Audit grid'!$F:$F,'CAP follow up'!$D117,'Audit grid'!$U:$U,$K$44),"N/A")</f>
        <v>0</v>
      </c>
      <c r="L117" s="142">
        <f>IFERROR(COUNTIFS('Audit grid'!$K:$K,'CAP follow up'!L$45,'Audit grid'!$E:$E,'CAP follow up'!$C117,'Audit grid'!$F:$F,'CAP follow up'!$D117,'Audit grid'!$U:$U,$K$44),"N/A")</f>
        <v>0</v>
      </c>
      <c r="M117" s="145">
        <f>IFERROR(COUNTIFS('Audit grid'!$K:$K,'CAP follow up'!M$45,'Audit grid'!$E:$E,'CAP follow up'!$C117,'Audit grid'!$F:$F,'CAP follow up'!$D117,'Audit grid'!$U:$U,$K$44),"N/A")</f>
        <v>0</v>
      </c>
      <c r="N117" s="142">
        <f>IFERROR(COUNTIFS('Audit grid'!$K:$K,'CAP follow up'!N$45,'Audit grid'!$E:$E,'CAP follow up'!$C117,'Audit grid'!$F:$F,'CAP follow up'!$D117,'Audit grid'!$U:$U,$N$44),"N/A")</f>
        <v>0</v>
      </c>
      <c r="O117" s="142">
        <f>IFERROR(COUNTIFS('Audit grid'!$K:$K,'CAP follow up'!O$45,'Audit grid'!$E:$E,'CAP follow up'!$C117,'Audit grid'!$F:$F,'CAP follow up'!$D117,'Audit grid'!$U:$U,$N$44),"N/A")</f>
        <v>0</v>
      </c>
      <c r="P117" s="143">
        <f>IFERROR(COUNTIFS('Audit grid'!$K:$K,'CAP follow up'!P$45,'Audit grid'!$E:$E,'CAP follow up'!$C117,'Audit grid'!$F:$F,'CAP follow up'!$D117,'Audit grid'!$U:$U,$N$44),"N/A")</f>
        <v>0</v>
      </c>
      <c r="Q117" s="127"/>
    </row>
    <row r="118" spans="2:17" ht="33.950000000000003">
      <c r="B118" s="125"/>
      <c r="C118" s="152" t="s">
        <v>1153</v>
      </c>
      <c r="D118" s="138" t="s">
        <v>1219</v>
      </c>
      <c r="E118" s="144">
        <f>IFERROR(COUNTIFS('Audit grid'!$K:$K,'CAP follow up'!E$45,'Audit grid'!$E:$E,'CAP follow up'!$C118,'Audit grid'!$F:$F,'CAP follow up'!$D118,'Audit grid'!$U:$U,"&lt;&gt;N/A"),"N/A")</f>
        <v>0</v>
      </c>
      <c r="F118" s="142">
        <f>IFERROR(COUNTIFS('Audit grid'!$K:$K,'CAP follow up'!F$45,'Audit grid'!$E:$E,'CAP follow up'!$C118,'Audit grid'!$F:$F,'CAP follow up'!$D118,'Audit grid'!$U:$U,"&lt;&gt;N/A"),"N/A")</f>
        <v>0</v>
      </c>
      <c r="G118" s="145">
        <f>IFERROR(COUNTIFS('Audit grid'!$K:$K,'CAP follow up'!G$45,'Audit grid'!$E:$E,'CAP follow up'!$C118,'Audit grid'!$F:$F,'CAP follow up'!$D118,'Audit grid'!$U:$U,"&lt;&gt;N/A"),"N/A")</f>
        <v>0</v>
      </c>
      <c r="H118" s="142">
        <f>IFERROR(COUNTIFS('Audit grid'!$K:$K,'CAP follow up'!H$45,'Audit grid'!$E:$E,'CAP follow up'!$C118,'Audit grid'!$F:$F,'CAP follow up'!$D118,'Audit grid'!$U:$U,$H$44),"N/A")</f>
        <v>0</v>
      </c>
      <c r="I118" s="142">
        <f>IFERROR(COUNTIFS('Audit grid'!$K:$K,'CAP follow up'!I$45,'Audit grid'!$E:$E,'CAP follow up'!$C118,'Audit grid'!$F:$F,'CAP follow up'!$D118,'Audit grid'!$U:$U,$H$44),"N/A")</f>
        <v>0</v>
      </c>
      <c r="J118" s="142">
        <f>IFERROR(COUNTIFS('Audit grid'!$K:$K,'CAP follow up'!J$45,'Audit grid'!$E:$E,'CAP follow up'!$C118,'Audit grid'!$F:$F,'CAP follow up'!$D118,'Audit grid'!$U:$U,$H$44),"N/A")</f>
        <v>0</v>
      </c>
      <c r="K118" s="144">
        <f>IFERROR(COUNTIFS('Audit grid'!$K:$K,'CAP follow up'!K$45,'Audit grid'!$E:$E,'CAP follow up'!$C118,'Audit grid'!$F:$F,'CAP follow up'!$D118,'Audit grid'!$U:$U,$K$44),"N/A")</f>
        <v>0</v>
      </c>
      <c r="L118" s="142">
        <f>IFERROR(COUNTIFS('Audit grid'!$K:$K,'CAP follow up'!L$45,'Audit grid'!$E:$E,'CAP follow up'!$C118,'Audit grid'!$F:$F,'CAP follow up'!$D118,'Audit grid'!$U:$U,$K$44),"N/A")</f>
        <v>0</v>
      </c>
      <c r="M118" s="145">
        <f>IFERROR(COUNTIFS('Audit grid'!$K:$K,'CAP follow up'!M$45,'Audit grid'!$E:$E,'CAP follow up'!$C118,'Audit grid'!$F:$F,'CAP follow up'!$D118,'Audit grid'!$U:$U,$K$44),"N/A")</f>
        <v>0</v>
      </c>
      <c r="N118" s="142">
        <f>IFERROR(COUNTIFS('Audit grid'!$K:$K,'CAP follow up'!N$45,'Audit grid'!$E:$E,'CAP follow up'!$C118,'Audit grid'!$F:$F,'CAP follow up'!$D118,'Audit grid'!$U:$U,$N$44),"N/A")</f>
        <v>0</v>
      </c>
      <c r="O118" s="142">
        <f>IFERROR(COUNTIFS('Audit grid'!$K:$K,'CAP follow up'!O$45,'Audit grid'!$E:$E,'CAP follow up'!$C118,'Audit grid'!$F:$F,'CAP follow up'!$D118,'Audit grid'!$U:$U,$N$44),"N/A")</f>
        <v>0</v>
      </c>
      <c r="P118" s="143">
        <f>IFERROR(COUNTIFS('Audit grid'!$K:$K,'CAP follow up'!P$45,'Audit grid'!$E:$E,'CAP follow up'!$C118,'Audit grid'!$F:$F,'CAP follow up'!$D118,'Audit grid'!$U:$U,$N$44),"N/A")</f>
        <v>0</v>
      </c>
      <c r="Q118" s="127"/>
    </row>
    <row r="119" spans="2:17" ht="51">
      <c r="B119" s="125"/>
      <c r="C119" s="152" t="s">
        <v>1153</v>
      </c>
      <c r="D119" s="138" t="s">
        <v>1307</v>
      </c>
      <c r="E119" s="144">
        <f>IFERROR(COUNTIFS('Audit grid'!$K:$K,'CAP follow up'!E$45,'Audit grid'!$E:$E,'CAP follow up'!$C119,'Audit grid'!$F:$F,'CAP follow up'!$D119,'Audit grid'!$U:$U,"&lt;&gt;N/A"),"N/A")</f>
        <v>0</v>
      </c>
      <c r="F119" s="142">
        <f>IFERROR(COUNTIFS('Audit grid'!$K:$K,'CAP follow up'!F$45,'Audit grid'!$E:$E,'CAP follow up'!$C119,'Audit grid'!$F:$F,'CAP follow up'!$D119,'Audit grid'!$U:$U,"&lt;&gt;N/A"),"N/A")</f>
        <v>0</v>
      </c>
      <c r="G119" s="145">
        <f>IFERROR(COUNTIFS('Audit grid'!$K:$K,'CAP follow up'!G$45,'Audit grid'!$E:$E,'CAP follow up'!$C119,'Audit grid'!$F:$F,'CAP follow up'!$D119,'Audit grid'!$U:$U,"&lt;&gt;N/A"),"N/A")</f>
        <v>0</v>
      </c>
      <c r="H119" s="142">
        <f>IFERROR(COUNTIFS('Audit grid'!$K:$K,'CAP follow up'!H$45,'Audit grid'!$E:$E,'CAP follow up'!$C119,'Audit grid'!$F:$F,'CAP follow up'!$D119,'Audit grid'!$U:$U,$H$44),"N/A")</f>
        <v>0</v>
      </c>
      <c r="I119" s="142">
        <f>IFERROR(COUNTIFS('Audit grid'!$K:$K,'CAP follow up'!I$45,'Audit grid'!$E:$E,'CAP follow up'!$C119,'Audit grid'!$F:$F,'CAP follow up'!$D119,'Audit grid'!$U:$U,$H$44),"N/A")</f>
        <v>0</v>
      </c>
      <c r="J119" s="142">
        <f>IFERROR(COUNTIFS('Audit grid'!$K:$K,'CAP follow up'!J$45,'Audit grid'!$E:$E,'CAP follow up'!$C119,'Audit grid'!$F:$F,'CAP follow up'!$D119,'Audit grid'!$U:$U,$H$44),"N/A")</f>
        <v>0</v>
      </c>
      <c r="K119" s="144">
        <f>IFERROR(COUNTIFS('Audit grid'!$K:$K,'CAP follow up'!K$45,'Audit grid'!$E:$E,'CAP follow up'!$C119,'Audit grid'!$F:$F,'CAP follow up'!$D119,'Audit grid'!$U:$U,$K$44),"N/A")</f>
        <v>0</v>
      </c>
      <c r="L119" s="142">
        <f>IFERROR(COUNTIFS('Audit grid'!$K:$K,'CAP follow up'!L$45,'Audit grid'!$E:$E,'CAP follow up'!$C119,'Audit grid'!$F:$F,'CAP follow up'!$D119,'Audit grid'!$U:$U,$K$44),"N/A")</f>
        <v>0</v>
      </c>
      <c r="M119" s="145">
        <f>IFERROR(COUNTIFS('Audit grid'!$K:$K,'CAP follow up'!M$45,'Audit grid'!$E:$E,'CAP follow up'!$C119,'Audit grid'!$F:$F,'CAP follow up'!$D119,'Audit grid'!$U:$U,$K$44),"N/A")</f>
        <v>0</v>
      </c>
      <c r="N119" s="142">
        <f>IFERROR(COUNTIFS('Audit grid'!$K:$K,'CAP follow up'!N$45,'Audit grid'!$E:$E,'CAP follow up'!$C119,'Audit grid'!$F:$F,'CAP follow up'!$D119,'Audit grid'!$U:$U,$N$44),"N/A")</f>
        <v>0</v>
      </c>
      <c r="O119" s="142">
        <f>IFERROR(COUNTIFS('Audit grid'!$K:$K,'CAP follow up'!O$45,'Audit grid'!$E:$E,'CAP follow up'!$C119,'Audit grid'!$F:$F,'CAP follow up'!$D119,'Audit grid'!$U:$U,$N$44),"N/A")</f>
        <v>0</v>
      </c>
      <c r="P119" s="143">
        <f>IFERROR(COUNTIFS('Audit grid'!$K:$K,'CAP follow up'!P$45,'Audit grid'!$E:$E,'CAP follow up'!$C119,'Audit grid'!$F:$F,'CAP follow up'!$D119,'Audit grid'!$U:$U,$N$44),"N/A")</f>
        <v>0</v>
      </c>
      <c r="Q119" s="127"/>
    </row>
    <row r="120" spans="2:17" ht="35.1" thickBot="1">
      <c r="B120" s="125"/>
      <c r="C120" s="153" t="s">
        <v>1153</v>
      </c>
      <c r="D120" s="154" t="s">
        <v>1311</v>
      </c>
      <c r="E120" s="155">
        <f>IFERROR(COUNTIFS('Audit grid'!$K:$K,'CAP follow up'!E$45,'Audit grid'!$E:$E,'CAP follow up'!$C120,'Audit grid'!$F:$F,'CAP follow up'!$D120,'Audit grid'!$U:$U,"&lt;&gt;N/A"),"N/A")</f>
        <v>0</v>
      </c>
      <c r="F120" s="156">
        <f>IFERROR(COUNTIFS('Audit grid'!$K:$K,'CAP follow up'!F$45,'Audit grid'!$E:$E,'CAP follow up'!$C120,'Audit grid'!$F:$F,'CAP follow up'!$D120,'Audit grid'!$U:$U,"&lt;&gt;N/A"),"N/A")</f>
        <v>0</v>
      </c>
      <c r="G120" s="157">
        <f>IFERROR(COUNTIFS('Audit grid'!$K:$K,'CAP follow up'!G$45,'Audit grid'!$E:$E,'CAP follow up'!$C120,'Audit grid'!$F:$F,'CAP follow up'!$D120,'Audit grid'!$U:$U,"&lt;&gt;N/A"),"N/A")</f>
        <v>0</v>
      </c>
      <c r="H120" s="156">
        <f>IFERROR(COUNTIFS('Audit grid'!$K:$K,'CAP follow up'!H$45,'Audit grid'!$E:$E,'CAP follow up'!$C120,'Audit grid'!$F:$F,'CAP follow up'!$D120,'Audit grid'!$U:$U,$H$44),"N/A")</f>
        <v>0</v>
      </c>
      <c r="I120" s="156">
        <f>IFERROR(COUNTIFS('Audit grid'!$K:$K,'CAP follow up'!I$45,'Audit grid'!$E:$E,'CAP follow up'!$C120,'Audit grid'!$F:$F,'CAP follow up'!$D120,'Audit grid'!$U:$U,$H$44),"N/A")</f>
        <v>0</v>
      </c>
      <c r="J120" s="156">
        <f>IFERROR(COUNTIFS('Audit grid'!$K:$K,'CAP follow up'!J$45,'Audit grid'!$E:$E,'CAP follow up'!$C120,'Audit grid'!$F:$F,'CAP follow up'!$D120,'Audit grid'!$U:$U,$H$44),"N/A")</f>
        <v>0</v>
      </c>
      <c r="K120" s="155">
        <f>IFERROR(COUNTIFS('Audit grid'!$K:$K,'CAP follow up'!K$45,'Audit grid'!$E:$E,'CAP follow up'!$C120,'Audit grid'!$F:$F,'CAP follow up'!$D120,'Audit grid'!$U:$U,$K$44),"N/A")</f>
        <v>0</v>
      </c>
      <c r="L120" s="156">
        <f>IFERROR(COUNTIFS('Audit grid'!$K:$K,'CAP follow up'!L$45,'Audit grid'!$E:$E,'CAP follow up'!$C120,'Audit grid'!$F:$F,'CAP follow up'!$D120,'Audit grid'!$U:$U,$K$44),"N/A")</f>
        <v>0</v>
      </c>
      <c r="M120" s="157">
        <f>IFERROR(COUNTIFS('Audit grid'!$K:$K,'CAP follow up'!M$45,'Audit grid'!$E:$E,'CAP follow up'!$C120,'Audit grid'!$F:$F,'CAP follow up'!$D120,'Audit grid'!$U:$U,$K$44),"N/A")</f>
        <v>0</v>
      </c>
      <c r="N120" s="156">
        <f>IFERROR(COUNTIFS('Audit grid'!$K:$K,'CAP follow up'!N$45,'Audit grid'!$E:$E,'CAP follow up'!$C120,'Audit grid'!$F:$F,'CAP follow up'!$D120,'Audit grid'!$U:$U,$N$44),"N/A")</f>
        <v>0</v>
      </c>
      <c r="O120" s="156">
        <f>IFERROR(COUNTIFS('Audit grid'!$K:$K,'CAP follow up'!O$45,'Audit grid'!$E:$E,'CAP follow up'!$C120,'Audit grid'!$F:$F,'CAP follow up'!$D120,'Audit grid'!$U:$U,$N$44),"N/A")</f>
        <v>0</v>
      </c>
      <c r="P120" s="158">
        <f>IFERROR(COUNTIFS('Audit grid'!$K:$K,'CAP follow up'!P$45,'Audit grid'!$E:$E,'CAP follow up'!$C120,'Audit grid'!$F:$F,'CAP follow up'!$D120,'Audit grid'!$U:$U,$N$44),"N/A")</f>
        <v>0</v>
      </c>
      <c r="Q120" s="127"/>
    </row>
    <row r="121" spans="2:17" ht="9.9499999999999993" customHeight="1">
      <c r="B121" s="159"/>
      <c r="C121" s="160"/>
      <c r="D121" s="160"/>
      <c r="E121" s="161"/>
      <c r="F121" s="161"/>
      <c r="G121" s="161"/>
      <c r="H121" s="161"/>
      <c r="I121" s="161"/>
      <c r="J121" s="161"/>
      <c r="K121" s="161"/>
      <c r="L121" s="161"/>
      <c r="M121" s="161"/>
      <c r="N121" s="161"/>
      <c r="O121" s="161"/>
      <c r="P121" s="161"/>
      <c r="Q121" s="162"/>
    </row>
    <row r="122" spans="2:17">
      <c r="C122" s="134"/>
      <c r="D122" s="134"/>
    </row>
    <row r="123" spans="2:17">
      <c r="C123" s="134"/>
      <c r="D123" s="134"/>
    </row>
    <row r="124" spans="2:17">
      <c r="C124" s="134"/>
      <c r="D124" s="134"/>
    </row>
    <row r="125" spans="2:17">
      <c r="C125" s="134"/>
      <c r="D125" s="134"/>
    </row>
    <row r="126" spans="2:17">
      <c r="C126" s="134"/>
      <c r="D126" s="134"/>
    </row>
    <row r="127" spans="2:17">
      <c r="C127" s="134"/>
      <c r="D127" s="134"/>
    </row>
    <row r="128" spans="2:17">
      <c r="C128" s="134"/>
      <c r="D128" s="134"/>
    </row>
    <row r="129" spans="3:4">
      <c r="C129" s="134"/>
      <c r="D129" s="134"/>
    </row>
    <row r="130" spans="3:4">
      <c r="C130" s="134"/>
      <c r="D130" s="134"/>
    </row>
    <row r="131" spans="3:4">
      <c r="C131" s="134"/>
      <c r="D131" s="134"/>
    </row>
    <row r="132" spans="3:4">
      <c r="C132" s="134"/>
      <c r="D132" s="134"/>
    </row>
    <row r="133" spans="3:4">
      <c r="C133" s="134"/>
      <c r="D133" s="134"/>
    </row>
    <row r="134" spans="3:4">
      <c r="C134" s="134"/>
      <c r="D134" s="134"/>
    </row>
    <row r="135" spans="3:4">
      <c r="C135" s="134"/>
      <c r="D135" s="134"/>
    </row>
    <row r="136" spans="3:4">
      <c r="C136" s="134"/>
      <c r="D136" s="134"/>
    </row>
    <row r="137" spans="3:4">
      <c r="C137" s="134"/>
      <c r="D137" s="134"/>
    </row>
    <row r="138" spans="3:4">
      <c r="C138" s="134"/>
      <c r="D138" s="134"/>
    </row>
    <row r="139" spans="3:4">
      <c r="C139" s="134"/>
      <c r="D139" s="134"/>
    </row>
    <row r="140" spans="3:4">
      <c r="C140" s="134"/>
      <c r="D140" s="134"/>
    </row>
    <row r="141" spans="3:4">
      <c r="C141" s="134"/>
      <c r="D141" s="134"/>
    </row>
    <row r="142" spans="3:4">
      <c r="C142" s="134"/>
      <c r="D142" s="134"/>
    </row>
    <row r="143" spans="3:4">
      <c r="C143" s="134"/>
      <c r="D143" s="134"/>
    </row>
    <row r="144" spans="3:4">
      <c r="C144" s="134"/>
      <c r="D144" s="134"/>
    </row>
    <row r="145" spans="3:4">
      <c r="C145" s="134"/>
      <c r="D145" s="134"/>
    </row>
    <row r="146" spans="3:4">
      <c r="C146" s="134"/>
      <c r="D146" s="134"/>
    </row>
    <row r="147" spans="3:4">
      <c r="C147" s="134"/>
      <c r="D147" s="134"/>
    </row>
    <row r="148" spans="3:4">
      <c r="C148" s="134"/>
      <c r="D148" s="134"/>
    </row>
    <row r="149" spans="3:4">
      <c r="C149" s="134"/>
      <c r="D149" s="134"/>
    </row>
    <row r="150" spans="3:4">
      <c r="C150" s="134"/>
      <c r="D150" s="134"/>
    </row>
    <row r="151" spans="3:4">
      <c r="C151" s="134"/>
      <c r="D151" s="134"/>
    </row>
    <row r="152" spans="3:4">
      <c r="C152" s="134"/>
      <c r="D152" s="134"/>
    </row>
    <row r="153" spans="3:4">
      <c r="C153" s="134"/>
      <c r="D153" s="134"/>
    </row>
    <row r="154" spans="3:4">
      <c r="C154" s="134"/>
      <c r="D154" s="134"/>
    </row>
    <row r="155" spans="3:4">
      <c r="C155" s="134"/>
      <c r="D155" s="134"/>
    </row>
    <row r="156" spans="3:4">
      <c r="C156" s="134"/>
      <c r="D156" s="134"/>
    </row>
    <row r="157" spans="3:4">
      <c r="C157" s="134"/>
      <c r="D157" s="134"/>
    </row>
    <row r="158" spans="3:4">
      <c r="C158" s="134"/>
      <c r="D158" s="134"/>
    </row>
    <row r="159" spans="3:4">
      <c r="C159" s="134"/>
      <c r="D159" s="134"/>
    </row>
    <row r="160" spans="3:4">
      <c r="C160" s="134"/>
      <c r="D160" s="134"/>
    </row>
    <row r="161" spans="3:4">
      <c r="C161" s="134"/>
      <c r="D161" s="134"/>
    </row>
    <row r="162" spans="3:4">
      <c r="C162" s="134"/>
      <c r="D162" s="134"/>
    </row>
    <row r="163" spans="3:4">
      <c r="C163" s="134"/>
      <c r="D163" s="134"/>
    </row>
    <row r="164" spans="3:4">
      <c r="C164" s="134"/>
      <c r="D164" s="134"/>
    </row>
    <row r="165" spans="3:4">
      <c r="C165" s="134"/>
      <c r="D165" s="134"/>
    </row>
    <row r="166" spans="3:4">
      <c r="C166" s="134"/>
      <c r="D166" s="134"/>
    </row>
    <row r="167" spans="3:4">
      <c r="C167" s="134"/>
      <c r="D167" s="134"/>
    </row>
    <row r="168" spans="3:4">
      <c r="C168" s="134"/>
      <c r="D168" s="134"/>
    </row>
    <row r="169" spans="3:4">
      <c r="C169" s="134"/>
      <c r="D169" s="134"/>
    </row>
    <row r="170" spans="3:4">
      <c r="C170" s="134"/>
      <c r="D170" s="134"/>
    </row>
    <row r="171" spans="3:4">
      <c r="C171" s="134"/>
      <c r="D171" s="134"/>
    </row>
    <row r="172" spans="3:4">
      <c r="C172" s="134"/>
      <c r="D172" s="134"/>
    </row>
    <row r="173" spans="3:4">
      <c r="C173" s="134"/>
      <c r="D173" s="134"/>
    </row>
    <row r="174" spans="3:4">
      <c r="C174" s="134"/>
      <c r="D174" s="134"/>
    </row>
    <row r="175" spans="3:4">
      <c r="C175" s="134"/>
      <c r="D175" s="134"/>
    </row>
    <row r="176" spans="3:4">
      <c r="C176" s="134"/>
      <c r="D176" s="134"/>
    </row>
    <row r="177" spans="3:4">
      <c r="C177" s="134"/>
      <c r="D177" s="134"/>
    </row>
    <row r="178" spans="3:4">
      <c r="C178" s="134"/>
      <c r="D178" s="134"/>
    </row>
    <row r="179" spans="3:4">
      <c r="C179" s="134"/>
      <c r="D179" s="134"/>
    </row>
    <row r="180" spans="3:4">
      <c r="C180" s="134"/>
      <c r="D180" s="134"/>
    </row>
    <row r="181" spans="3:4">
      <c r="C181" s="134"/>
      <c r="D181" s="134"/>
    </row>
    <row r="182" spans="3:4">
      <c r="C182" s="134"/>
      <c r="D182" s="134"/>
    </row>
    <row r="183" spans="3:4">
      <c r="C183" s="134"/>
      <c r="D183" s="134"/>
    </row>
    <row r="184" spans="3:4">
      <c r="C184" s="134"/>
      <c r="D184" s="134"/>
    </row>
    <row r="185" spans="3:4">
      <c r="C185" s="134"/>
      <c r="D185" s="134"/>
    </row>
    <row r="186" spans="3:4">
      <c r="C186" s="134"/>
      <c r="D186" s="134"/>
    </row>
    <row r="187" spans="3:4">
      <c r="C187" s="134"/>
      <c r="D187" s="134"/>
    </row>
    <row r="188" spans="3:4">
      <c r="C188" s="134"/>
      <c r="D188" s="134"/>
    </row>
    <row r="189" spans="3:4">
      <c r="C189" s="134"/>
      <c r="D189" s="134"/>
    </row>
    <row r="190" spans="3:4">
      <c r="C190" s="134"/>
      <c r="D190" s="134"/>
    </row>
    <row r="191" spans="3:4">
      <c r="C191" s="134"/>
      <c r="D191" s="134"/>
    </row>
    <row r="192" spans="3:4">
      <c r="C192" s="134"/>
      <c r="D192" s="134"/>
    </row>
    <row r="193" spans="3:4">
      <c r="C193" s="134"/>
      <c r="D193" s="134"/>
    </row>
    <row r="194" spans="3:4">
      <c r="C194" s="134"/>
      <c r="D194" s="134"/>
    </row>
    <row r="195" spans="3:4">
      <c r="C195" s="134"/>
      <c r="D195" s="134"/>
    </row>
    <row r="196" spans="3:4">
      <c r="C196" s="134"/>
      <c r="D196" s="134"/>
    </row>
    <row r="197" spans="3:4">
      <c r="C197" s="134"/>
      <c r="D197" s="134"/>
    </row>
    <row r="198" spans="3:4">
      <c r="C198" s="134"/>
      <c r="D198" s="134"/>
    </row>
    <row r="199" spans="3:4">
      <c r="C199" s="134"/>
      <c r="D199" s="134"/>
    </row>
    <row r="200" spans="3:4">
      <c r="C200" s="134"/>
      <c r="D200" s="134"/>
    </row>
    <row r="201" spans="3:4">
      <c r="C201" s="134"/>
      <c r="D201" s="134"/>
    </row>
    <row r="202" spans="3:4">
      <c r="C202" s="134"/>
      <c r="D202" s="134"/>
    </row>
    <row r="203" spans="3:4">
      <c r="C203" s="134"/>
      <c r="D203" s="134"/>
    </row>
    <row r="204" spans="3:4">
      <c r="C204" s="134"/>
      <c r="D204" s="134"/>
    </row>
    <row r="205" spans="3:4">
      <c r="C205" s="134"/>
      <c r="D205" s="134"/>
    </row>
    <row r="206" spans="3:4">
      <c r="C206" s="134"/>
      <c r="D206" s="134"/>
    </row>
    <row r="207" spans="3:4">
      <c r="C207" s="134"/>
      <c r="D207" s="134"/>
    </row>
    <row r="208" spans="3:4">
      <c r="C208" s="134"/>
      <c r="D208" s="134"/>
    </row>
    <row r="209" spans="3:4">
      <c r="C209" s="134"/>
      <c r="D209" s="134"/>
    </row>
    <row r="210" spans="3:4">
      <c r="C210" s="134"/>
      <c r="D210" s="134"/>
    </row>
    <row r="211" spans="3:4">
      <c r="C211" s="134"/>
      <c r="D211" s="134"/>
    </row>
    <row r="212" spans="3:4">
      <c r="C212" s="134"/>
      <c r="D212" s="134"/>
    </row>
    <row r="213" spans="3:4">
      <c r="C213" s="134"/>
      <c r="D213" s="134"/>
    </row>
    <row r="214" spans="3:4">
      <c r="C214" s="134"/>
      <c r="D214" s="134"/>
    </row>
    <row r="215" spans="3:4">
      <c r="C215" s="134"/>
      <c r="D215" s="134"/>
    </row>
    <row r="216" spans="3:4">
      <c r="C216" s="134"/>
      <c r="D216" s="134"/>
    </row>
    <row r="217" spans="3:4">
      <c r="C217" s="134"/>
      <c r="D217" s="134"/>
    </row>
    <row r="218" spans="3:4">
      <c r="C218" s="134"/>
      <c r="D218" s="134"/>
    </row>
    <row r="219" spans="3:4">
      <c r="C219" s="134"/>
      <c r="D219" s="134"/>
    </row>
    <row r="220" spans="3:4">
      <c r="C220" s="134"/>
      <c r="D220" s="134"/>
    </row>
    <row r="221" spans="3:4">
      <c r="C221" s="134"/>
      <c r="D221" s="134"/>
    </row>
    <row r="222" spans="3:4">
      <c r="C222" s="134"/>
      <c r="D222" s="134"/>
    </row>
    <row r="223" spans="3:4">
      <c r="C223" s="134"/>
      <c r="D223" s="134"/>
    </row>
    <row r="224" spans="3:4">
      <c r="C224" s="134"/>
      <c r="D224" s="134"/>
    </row>
    <row r="225" spans="3:4">
      <c r="C225" s="134"/>
      <c r="D225" s="134"/>
    </row>
    <row r="226" spans="3:4">
      <c r="C226" s="134"/>
      <c r="D226" s="134"/>
    </row>
    <row r="227" spans="3:4">
      <c r="C227" s="134"/>
      <c r="D227" s="134"/>
    </row>
    <row r="228" spans="3:4">
      <c r="C228" s="134"/>
      <c r="D228" s="134"/>
    </row>
    <row r="229" spans="3:4">
      <c r="C229" s="134"/>
      <c r="D229" s="134"/>
    </row>
    <row r="230" spans="3:4">
      <c r="C230" s="134"/>
      <c r="D230" s="134"/>
    </row>
    <row r="231" spans="3:4">
      <c r="C231" s="134"/>
      <c r="D231" s="134"/>
    </row>
    <row r="232" spans="3:4">
      <c r="C232" s="134"/>
      <c r="D232" s="134"/>
    </row>
    <row r="233" spans="3:4">
      <c r="C233" s="134"/>
      <c r="D233" s="134"/>
    </row>
    <row r="234" spans="3:4">
      <c r="C234" s="134"/>
      <c r="D234" s="134"/>
    </row>
    <row r="235" spans="3:4">
      <c r="C235" s="134"/>
      <c r="D235" s="134"/>
    </row>
    <row r="236" spans="3:4">
      <c r="C236" s="134"/>
      <c r="D236" s="134"/>
    </row>
    <row r="237" spans="3:4">
      <c r="C237" s="134"/>
      <c r="D237" s="134"/>
    </row>
    <row r="238" spans="3:4">
      <c r="C238" s="134"/>
      <c r="D238" s="134"/>
    </row>
    <row r="239" spans="3:4">
      <c r="C239" s="134"/>
      <c r="D239" s="134"/>
    </row>
    <row r="240" spans="3:4">
      <c r="C240" s="134"/>
      <c r="D240" s="134"/>
    </row>
    <row r="241" spans="3:4">
      <c r="C241" s="134"/>
      <c r="D241" s="134"/>
    </row>
    <row r="242" spans="3:4">
      <c r="C242" s="134"/>
      <c r="D242" s="134"/>
    </row>
    <row r="243" spans="3:4">
      <c r="C243" s="134"/>
      <c r="D243" s="134"/>
    </row>
    <row r="244" spans="3:4">
      <c r="C244" s="134"/>
      <c r="D244" s="134"/>
    </row>
    <row r="245" spans="3:4">
      <c r="C245" s="134"/>
      <c r="D245" s="134"/>
    </row>
    <row r="246" spans="3:4">
      <c r="C246" s="134"/>
      <c r="D246" s="134"/>
    </row>
    <row r="247" spans="3:4">
      <c r="C247" s="134"/>
      <c r="D247" s="134"/>
    </row>
    <row r="248" spans="3:4">
      <c r="C248" s="134"/>
      <c r="D248" s="134"/>
    </row>
    <row r="249" spans="3:4">
      <c r="C249" s="134"/>
      <c r="D249" s="134"/>
    </row>
    <row r="250" spans="3:4">
      <c r="C250" s="134"/>
      <c r="D250" s="134"/>
    </row>
    <row r="251" spans="3:4">
      <c r="C251" s="134"/>
      <c r="D251" s="134"/>
    </row>
    <row r="252" spans="3:4">
      <c r="C252" s="134"/>
      <c r="D252" s="134"/>
    </row>
    <row r="253" spans="3:4">
      <c r="C253" s="134"/>
      <c r="D253" s="134"/>
    </row>
    <row r="254" spans="3:4">
      <c r="C254" s="134"/>
      <c r="D254" s="134"/>
    </row>
    <row r="255" spans="3:4">
      <c r="C255" s="134"/>
      <c r="D255" s="134"/>
    </row>
    <row r="256" spans="3:4">
      <c r="C256" s="134"/>
      <c r="D256" s="134"/>
    </row>
    <row r="257" spans="3:4">
      <c r="C257" s="134"/>
      <c r="D257" s="134"/>
    </row>
    <row r="258" spans="3:4">
      <c r="C258" s="134"/>
      <c r="D258" s="134"/>
    </row>
    <row r="259" spans="3:4">
      <c r="C259" s="134"/>
      <c r="D259" s="134"/>
    </row>
    <row r="260" spans="3:4">
      <c r="C260" s="134"/>
      <c r="D260" s="134"/>
    </row>
    <row r="261" spans="3:4">
      <c r="C261" s="134"/>
      <c r="D261" s="134"/>
    </row>
    <row r="262" spans="3:4">
      <c r="C262" s="134"/>
      <c r="D262" s="134"/>
    </row>
    <row r="263" spans="3:4">
      <c r="C263" s="134"/>
      <c r="D263" s="134"/>
    </row>
    <row r="264" spans="3:4">
      <c r="C264" s="134"/>
      <c r="D264" s="134"/>
    </row>
    <row r="265" spans="3:4">
      <c r="C265" s="134"/>
      <c r="D265" s="134"/>
    </row>
    <row r="266" spans="3:4">
      <c r="C266" s="134"/>
      <c r="D266" s="134"/>
    </row>
    <row r="267" spans="3:4">
      <c r="C267" s="134"/>
      <c r="D267" s="134"/>
    </row>
    <row r="268" spans="3:4">
      <c r="C268" s="134"/>
      <c r="D268" s="134"/>
    </row>
    <row r="269" spans="3:4">
      <c r="C269" s="134"/>
      <c r="D269" s="134"/>
    </row>
    <row r="270" spans="3:4">
      <c r="C270" s="134"/>
      <c r="D270" s="134"/>
    </row>
    <row r="271" spans="3:4">
      <c r="C271" s="134"/>
      <c r="D271" s="134"/>
    </row>
    <row r="272" spans="3:4">
      <c r="C272" s="134"/>
      <c r="D272" s="134"/>
    </row>
    <row r="273" spans="3:4">
      <c r="C273" s="134"/>
      <c r="D273" s="134"/>
    </row>
    <row r="274" spans="3:4">
      <c r="C274" s="134"/>
      <c r="D274" s="134"/>
    </row>
    <row r="275" spans="3:4">
      <c r="C275" s="134"/>
      <c r="D275" s="134"/>
    </row>
    <row r="276" spans="3:4">
      <c r="C276" s="134"/>
      <c r="D276" s="134"/>
    </row>
    <row r="277" spans="3:4">
      <c r="C277" s="134"/>
      <c r="D277" s="134"/>
    </row>
    <row r="278" spans="3:4">
      <c r="C278" s="134"/>
      <c r="D278" s="134"/>
    </row>
    <row r="279" spans="3:4">
      <c r="C279" s="134"/>
      <c r="D279" s="134"/>
    </row>
    <row r="280" spans="3:4">
      <c r="C280" s="134"/>
      <c r="D280" s="134"/>
    </row>
    <row r="281" spans="3:4">
      <c r="C281" s="134"/>
      <c r="D281" s="134"/>
    </row>
    <row r="282" spans="3:4">
      <c r="C282" s="134"/>
      <c r="D282" s="134"/>
    </row>
    <row r="283" spans="3:4">
      <c r="C283" s="134"/>
      <c r="D283" s="134"/>
    </row>
    <row r="284" spans="3:4">
      <c r="C284" s="134"/>
      <c r="D284" s="134"/>
    </row>
    <row r="285" spans="3:4">
      <c r="C285" s="134"/>
      <c r="D285" s="134"/>
    </row>
    <row r="286" spans="3:4">
      <c r="C286" s="134"/>
      <c r="D286" s="134"/>
    </row>
    <row r="287" spans="3:4">
      <c r="C287" s="134"/>
      <c r="D287" s="134"/>
    </row>
    <row r="288" spans="3:4">
      <c r="C288" s="134"/>
      <c r="D288" s="134"/>
    </row>
    <row r="289" spans="3:4">
      <c r="C289" s="134"/>
      <c r="D289" s="134"/>
    </row>
    <row r="290" spans="3:4">
      <c r="C290" s="134"/>
      <c r="D290" s="134"/>
    </row>
    <row r="291" spans="3:4">
      <c r="C291" s="134"/>
      <c r="D291" s="134"/>
    </row>
    <row r="292" spans="3:4">
      <c r="C292" s="134"/>
      <c r="D292" s="134"/>
    </row>
    <row r="293" spans="3:4">
      <c r="C293" s="134"/>
      <c r="D293" s="134"/>
    </row>
    <row r="294" spans="3:4">
      <c r="C294" s="134"/>
      <c r="D294" s="134"/>
    </row>
    <row r="295" spans="3:4">
      <c r="C295" s="134"/>
      <c r="D295" s="134"/>
    </row>
    <row r="296" spans="3:4">
      <c r="C296" s="134"/>
      <c r="D296" s="134"/>
    </row>
    <row r="297" spans="3:4">
      <c r="C297" s="134"/>
      <c r="D297" s="134"/>
    </row>
    <row r="298" spans="3:4">
      <c r="C298" s="134"/>
      <c r="D298" s="134"/>
    </row>
    <row r="299" spans="3:4">
      <c r="C299" s="134"/>
      <c r="D299" s="134"/>
    </row>
    <row r="300" spans="3:4">
      <c r="C300" s="134"/>
      <c r="D300" s="134"/>
    </row>
    <row r="301" spans="3:4">
      <c r="C301" s="134"/>
      <c r="D301" s="134"/>
    </row>
    <row r="302" spans="3:4">
      <c r="C302" s="134"/>
      <c r="D302" s="134"/>
    </row>
  </sheetData>
  <mergeCells count="9">
    <mergeCell ref="D2:I6"/>
    <mergeCell ref="M2:P6"/>
    <mergeCell ref="K11:M11"/>
    <mergeCell ref="C44:C45"/>
    <mergeCell ref="D44:D45"/>
    <mergeCell ref="E44:G44"/>
    <mergeCell ref="H44:J44"/>
    <mergeCell ref="K44:M44"/>
    <mergeCell ref="N44:P44"/>
  </mergeCells>
  <conditionalFormatting sqref="E46:G120">
    <cfRule type="cellIs" dxfId="44" priority="3" operator="greaterThan">
      <formula>0</formula>
    </cfRule>
    <cfRule type="cellIs" dxfId="43" priority="4" operator="equal">
      <formula>0</formula>
    </cfRule>
  </conditionalFormatting>
  <conditionalFormatting sqref="H29:J33">
    <cfRule type="cellIs" dxfId="42" priority="6" operator="greaterThan">
      <formula>0</formula>
    </cfRule>
  </conditionalFormatting>
  <conditionalFormatting sqref="H37:J41">
    <cfRule type="cellIs" dxfId="41" priority="5" operator="greaterThan">
      <formula>0</formula>
    </cfRule>
  </conditionalFormatting>
  <conditionalFormatting sqref="H46:J120">
    <cfRule type="cellIs" dxfId="40" priority="1" operator="lessThan">
      <formula>E46</formula>
    </cfRule>
    <cfRule type="cellIs" dxfId="39" priority="2" operator="equal">
      <formula>E46</formula>
    </cfRule>
  </conditionalFormatting>
  <pageMargins left="0.70866141732283472" right="0.70866141732283472" top="0.74803149606299213" bottom="0.74803149606299213" header="0.31496062992125984" footer="0.31496062992125984"/>
  <pageSetup paperSize="8" scale="53" orientation="landscape" r:id="rId1"/>
  <drawing r:id="rId2"/>
  <legacyDrawing r:id="rId3"/>
  <tableParts count="4">
    <tablePart r:id="rId4"/>
    <tablePart r:id="rId5"/>
    <tablePart r:id="rId6"/>
    <tablePart r:id="rId7"/>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9F46AF-56BC-3644-832C-94CACC356626}">
  <dimension ref="B2:D8"/>
  <sheetViews>
    <sheetView showGridLines="0" workbookViewId="0">
      <selection activeCell="A31" sqref="A31"/>
    </sheetView>
  </sheetViews>
  <sheetFormatPr defaultColWidth="11" defaultRowHeight="15.95"/>
  <cols>
    <col min="2" max="2" width="1.125" customWidth="1"/>
    <col min="3" max="3" width="20.5" customWidth="1"/>
    <col min="4" max="4" width="1.375" customWidth="1"/>
  </cols>
  <sheetData>
    <row r="2" spans="2:4">
      <c r="B2" t="s">
        <v>1426</v>
      </c>
    </row>
    <row r="4" spans="2:4" ht="8.1" customHeight="1">
      <c r="B4" s="189"/>
      <c r="C4" s="190"/>
      <c r="D4" s="191"/>
    </row>
    <row r="5" spans="2:4" ht="24">
      <c r="B5" s="192"/>
      <c r="C5" s="197"/>
      <c r="D5" s="193"/>
    </row>
    <row r="6" spans="2:4">
      <c r="B6" s="192"/>
      <c r="C6" s="198"/>
      <c r="D6" s="193"/>
    </row>
    <row r="7" spans="2:4">
      <c r="B7" s="192"/>
      <c r="D7" s="193"/>
    </row>
    <row r="8" spans="2:4" ht="9" customHeight="1">
      <c r="B8" s="194"/>
      <c r="C8" s="195"/>
      <c r="D8" s="196"/>
    </row>
  </sheetData>
  <pageMargins left="0.7" right="0.7" top="0.75" bottom="0.75" header="0.3" footer="0.3"/>
  <pageSetup paperSize="9" orientation="portrait" horizontalDpi="0" verticalDpi="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A041F5-013E-4E40-BA62-FD2DAAE31AB1}">
  <dimension ref="B1:G3"/>
  <sheetViews>
    <sheetView workbookViewId="0">
      <selection activeCell="D8" sqref="D8"/>
    </sheetView>
  </sheetViews>
  <sheetFormatPr defaultColWidth="11" defaultRowHeight="15.95"/>
  <cols>
    <col min="2" max="2" width="22.125" customWidth="1"/>
    <col min="6" max="6" width="23.875" bestFit="1" customWidth="1"/>
  </cols>
  <sheetData>
    <row r="1" spans="2:7">
      <c r="E1" s="249" t="s">
        <v>1427</v>
      </c>
      <c r="F1" s="249" t="s">
        <v>1428</v>
      </c>
    </row>
    <row r="2" spans="2:7" ht="17.100000000000001">
      <c r="B2" s="246" t="s">
        <v>1429</v>
      </c>
      <c r="C2" s="247">
        <v>8900</v>
      </c>
      <c r="D2" s="247" t="s">
        <v>1430</v>
      </c>
      <c r="E2" s="250">
        <v>2024</v>
      </c>
      <c r="F2" s="247" t="s">
        <v>1431</v>
      </c>
      <c r="G2" s="247" t="s">
        <v>1432</v>
      </c>
    </row>
    <row r="3" spans="2:7">
      <c r="B3" t="s">
        <v>1433</v>
      </c>
      <c r="C3">
        <v>18093</v>
      </c>
      <c r="D3" t="s">
        <v>1430</v>
      </c>
      <c r="E3" s="248">
        <v>2024</v>
      </c>
      <c r="F3" t="s">
        <v>1434</v>
      </c>
      <c r="G3" t="s">
        <v>1432</v>
      </c>
    </row>
  </sheetData>
  <pageMargins left="0.7" right="0.7" top="0.75" bottom="0.75" header="0.3" footer="0.3"/>
  <pageSetup paperSize="9" orientation="portrait" horizontalDpi="0" verticalDpi="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1A8DBC-16CF-9B4F-8BA8-FD2FE43C916B}">
  <dimension ref="B2:J477"/>
  <sheetViews>
    <sheetView view="pageBreakPreview" zoomScale="113" zoomScaleNormal="100" workbookViewId="0">
      <selection activeCell="F128" sqref="F128:I128"/>
    </sheetView>
  </sheetViews>
  <sheetFormatPr defaultColWidth="10.875" defaultRowHeight="15.95"/>
  <cols>
    <col min="1" max="2" width="2.875" style="19" customWidth="1"/>
    <col min="3" max="3" width="10.875" style="19"/>
    <col min="4" max="4" width="10.875" style="19" customWidth="1"/>
    <col min="5" max="5" width="10.875" style="19"/>
    <col min="6" max="6" width="12.375" style="19" bestFit="1" customWidth="1"/>
    <col min="7" max="8" width="10.875" style="19"/>
    <col min="9" max="9" width="10.875" style="19" customWidth="1"/>
    <col min="10" max="11" width="2.875" style="19" customWidth="1"/>
    <col min="12" max="12" width="10.875" style="19"/>
    <col min="13" max="13" width="10.875" style="19" customWidth="1"/>
    <col min="14" max="16384" width="10.875" style="19"/>
  </cols>
  <sheetData>
    <row r="2" spans="2:10">
      <c r="B2" s="223" t="str">
        <f>CONCATENATE("Audit of ",'Audit details'!$G$11," on ",TEXT('Audit details'!$G$10,"JJ/MM/AAAA"))</f>
        <v>Audit of Company's name on 25/03/2020</v>
      </c>
      <c r="C2" s="215"/>
      <c r="D2" s="205"/>
      <c r="E2" s="205"/>
      <c r="F2" s="205"/>
      <c r="G2" s="205"/>
      <c r="H2" s="205"/>
      <c r="I2" s="205"/>
      <c r="J2" s="206"/>
    </row>
    <row r="3" spans="2:10">
      <c r="B3" s="207"/>
      <c r="J3" s="208"/>
    </row>
    <row r="4" spans="2:10">
      <c r="B4" s="207"/>
      <c r="J4" s="208"/>
    </row>
    <row r="5" spans="2:10">
      <c r="B5" s="207"/>
      <c r="J5" s="208"/>
    </row>
    <row r="6" spans="2:10">
      <c r="B6" s="207"/>
      <c r="J6" s="208"/>
    </row>
    <row r="7" spans="2:10">
      <c r="B7" s="207"/>
      <c r="J7" s="208"/>
    </row>
    <row r="8" spans="2:10">
      <c r="B8" s="207"/>
      <c r="J8" s="208"/>
    </row>
    <row r="9" spans="2:10">
      <c r="B9" s="207"/>
      <c r="J9" s="208"/>
    </row>
    <row r="10" spans="2:10">
      <c r="B10" s="207"/>
      <c r="J10" s="208"/>
    </row>
    <row r="11" spans="2:10" ht="15.95" customHeight="1">
      <c r="B11" s="207"/>
      <c r="D11" s="351" t="s">
        <v>1435</v>
      </c>
      <c r="E11" s="351"/>
      <c r="F11" s="351"/>
      <c r="G11" s="351"/>
      <c r="H11" s="351"/>
      <c r="J11" s="208"/>
    </row>
    <row r="12" spans="2:10" ht="15.95" customHeight="1">
      <c r="B12" s="207"/>
      <c r="D12" s="351"/>
      <c r="E12" s="351"/>
      <c r="F12" s="351"/>
      <c r="G12" s="351"/>
      <c r="H12" s="351"/>
      <c r="J12" s="208"/>
    </row>
    <row r="13" spans="2:10" ht="15.95" customHeight="1">
      <c r="B13" s="207"/>
      <c r="D13" s="351"/>
      <c r="E13" s="351"/>
      <c r="F13" s="351"/>
      <c r="G13" s="351"/>
      <c r="H13" s="351"/>
      <c r="J13" s="208"/>
    </row>
    <row r="14" spans="2:10" ht="15.95" customHeight="1">
      <c r="B14" s="207"/>
      <c r="D14" s="351"/>
      <c r="E14" s="351"/>
      <c r="F14" s="351"/>
      <c r="G14" s="351"/>
      <c r="H14" s="351"/>
      <c r="J14" s="208"/>
    </row>
    <row r="15" spans="2:10">
      <c r="B15" s="207"/>
      <c r="J15" s="208"/>
    </row>
    <row r="16" spans="2:10" ht="15.95" customHeight="1">
      <c r="B16" s="207"/>
      <c r="D16" s="352" t="s">
        <v>1436</v>
      </c>
      <c r="E16" s="352"/>
      <c r="F16" s="352"/>
      <c r="G16" s="352"/>
      <c r="H16" s="352"/>
      <c r="J16" s="208"/>
    </row>
    <row r="17" spans="2:10">
      <c r="B17" s="207"/>
      <c r="D17" s="352"/>
      <c r="E17" s="352"/>
      <c r="F17" s="352"/>
      <c r="G17" s="352"/>
      <c r="H17" s="352"/>
      <c r="J17" s="208"/>
    </row>
    <row r="18" spans="2:10">
      <c r="B18" s="207"/>
      <c r="D18" s="352"/>
      <c r="E18" s="352"/>
      <c r="F18" s="352"/>
      <c r="G18" s="352"/>
      <c r="H18" s="352"/>
      <c r="J18" s="208"/>
    </row>
    <row r="19" spans="2:10">
      <c r="B19" s="207"/>
      <c r="D19" s="352"/>
      <c r="E19" s="352"/>
      <c r="F19" s="352"/>
      <c r="G19" s="352"/>
      <c r="H19" s="352"/>
      <c r="J19" s="208"/>
    </row>
    <row r="20" spans="2:10">
      <c r="B20" s="207"/>
      <c r="J20" s="208"/>
    </row>
    <row r="21" spans="2:10">
      <c r="B21" s="207"/>
      <c r="D21" s="221" t="s">
        <v>1437</v>
      </c>
      <c r="J21" s="208"/>
    </row>
    <row r="22" spans="2:10" ht="15.95" customHeight="1">
      <c r="B22" s="207"/>
      <c r="D22" s="353" t="str">
        <f>'Audit details'!G11</f>
        <v>Company's name</v>
      </c>
      <c r="E22" s="354"/>
      <c r="F22" s="354"/>
      <c r="G22" s="354"/>
      <c r="H22" s="355"/>
      <c r="J22" s="208"/>
    </row>
    <row r="23" spans="2:10" ht="15.95" customHeight="1">
      <c r="B23" s="207"/>
      <c r="D23" s="356"/>
      <c r="E23" s="357"/>
      <c r="F23" s="357"/>
      <c r="G23" s="357"/>
      <c r="H23" s="358"/>
      <c r="J23" s="208"/>
    </row>
    <row r="24" spans="2:10" ht="15.95" customHeight="1">
      <c r="B24" s="207"/>
      <c r="D24" s="356"/>
      <c r="E24" s="357"/>
      <c r="F24" s="357"/>
      <c r="G24" s="357"/>
      <c r="H24" s="358"/>
      <c r="J24" s="208"/>
    </row>
    <row r="25" spans="2:10" ht="15.95" customHeight="1">
      <c r="B25" s="207"/>
      <c r="D25" s="359"/>
      <c r="E25" s="360"/>
      <c r="F25" s="360"/>
      <c r="G25" s="360"/>
      <c r="H25" s="361"/>
      <c r="J25" s="208"/>
    </row>
    <row r="26" spans="2:10">
      <c r="B26" s="207"/>
      <c r="J26" s="208"/>
    </row>
    <row r="27" spans="2:10">
      <c r="B27" s="207"/>
      <c r="D27" s="221" t="s">
        <v>1438</v>
      </c>
      <c r="F27" s="222">
        <f>'Audit details'!G10</f>
        <v>43915</v>
      </c>
      <c r="G27" s="222"/>
      <c r="H27" s="222"/>
      <c r="J27" s="208"/>
    </row>
    <row r="28" spans="2:10">
      <c r="B28" s="207"/>
      <c r="J28" s="208"/>
    </row>
    <row r="29" spans="2:10">
      <c r="B29" s="207"/>
      <c r="D29" s="221" t="s">
        <v>59</v>
      </c>
      <c r="J29" s="208"/>
    </row>
    <row r="30" spans="2:10">
      <c r="B30" s="207"/>
      <c r="D30" s="353" t="str">
        <f>'Audit details'!G26</f>
        <v>Name of the auditing company</v>
      </c>
      <c r="E30" s="354"/>
      <c r="F30" s="354"/>
      <c r="G30" s="354"/>
      <c r="H30" s="355"/>
      <c r="J30" s="208"/>
    </row>
    <row r="31" spans="2:10">
      <c r="B31" s="207"/>
      <c r="D31" s="356"/>
      <c r="E31" s="357"/>
      <c r="F31" s="357"/>
      <c r="G31" s="357"/>
      <c r="H31" s="358"/>
      <c r="J31" s="208"/>
    </row>
    <row r="32" spans="2:10">
      <c r="B32" s="207"/>
      <c r="D32" s="356"/>
      <c r="E32" s="357"/>
      <c r="F32" s="357"/>
      <c r="G32" s="357"/>
      <c r="H32" s="358"/>
      <c r="J32" s="208"/>
    </row>
    <row r="33" spans="2:10">
      <c r="B33" s="207"/>
      <c r="D33" s="359"/>
      <c r="E33" s="360"/>
      <c r="F33" s="360"/>
      <c r="G33" s="360"/>
      <c r="H33" s="361"/>
      <c r="J33" s="208"/>
    </row>
    <row r="34" spans="2:10">
      <c r="B34" s="207"/>
      <c r="J34" s="208"/>
    </row>
    <row r="35" spans="2:10">
      <c r="B35" s="207"/>
      <c r="J35" s="208"/>
    </row>
    <row r="36" spans="2:10">
      <c r="B36" s="207"/>
      <c r="J36" s="208"/>
    </row>
    <row r="37" spans="2:10">
      <c r="B37" s="207"/>
      <c r="J37" s="208"/>
    </row>
    <row r="38" spans="2:10">
      <c r="B38" s="207"/>
      <c r="J38" s="208"/>
    </row>
    <row r="39" spans="2:10">
      <c r="B39" s="207"/>
      <c r="J39" s="208"/>
    </row>
    <row r="40" spans="2:10">
      <c r="B40" s="207"/>
      <c r="J40" s="208"/>
    </row>
    <row r="41" spans="2:10">
      <c r="B41" s="207"/>
      <c r="J41" s="208"/>
    </row>
    <row r="42" spans="2:10">
      <c r="B42" s="207"/>
      <c r="J42" s="208"/>
    </row>
    <row r="43" spans="2:10">
      <c r="B43" s="207"/>
      <c r="J43" s="208"/>
    </row>
    <row r="44" spans="2:10">
      <c r="B44" s="207"/>
      <c r="J44" s="208"/>
    </row>
    <row r="45" spans="2:10">
      <c r="B45" s="207"/>
      <c r="J45" s="208"/>
    </row>
    <row r="46" spans="2:10">
      <c r="B46" s="207"/>
      <c r="J46" s="208"/>
    </row>
    <row r="47" spans="2:10">
      <c r="B47" s="209"/>
      <c r="C47" s="210"/>
      <c r="D47" s="210"/>
      <c r="E47" s="210"/>
      <c r="F47" s="210"/>
      <c r="G47" s="210"/>
      <c r="H47" s="210"/>
      <c r="I47" s="210"/>
      <c r="J47" s="211"/>
    </row>
    <row r="50" spans="2:10">
      <c r="B50" s="223" t="str">
        <f>CONCATENATE("Audit of ",'Audit details'!$G$11," on ",TEXT('Audit details'!$G$10,"JJ/MM/AAAA"))</f>
        <v>Audit of Company's name on 25/03/2020</v>
      </c>
      <c r="C50" s="215"/>
      <c r="D50" s="205"/>
      <c r="E50" s="205"/>
      <c r="F50" s="205"/>
      <c r="G50" s="205"/>
      <c r="H50" s="205"/>
      <c r="I50" s="205"/>
      <c r="J50" s="206"/>
    </row>
    <row r="51" spans="2:10">
      <c r="B51" s="207"/>
      <c r="J51" s="208"/>
    </row>
    <row r="52" spans="2:10">
      <c r="B52" s="207"/>
      <c r="J52" s="208"/>
    </row>
    <row r="53" spans="2:10" ht="17.100000000000001" customHeight="1">
      <c r="B53" s="207"/>
      <c r="D53" s="363" t="s">
        <v>1439</v>
      </c>
      <c r="E53" s="363"/>
      <c r="F53" s="363"/>
      <c r="G53" s="363"/>
      <c r="H53" s="363"/>
      <c r="I53" s="212"/>
      <c r="J53" s="208"/>
    </row>
    <row r="54" spans="2:10" ht="17.100000000000001" customHeight="1">
      <c r="B54" s="207"/>
      <c r="D54" s="363"/>
      <c r="E54" s="363"/>
      <c r="F54" s="363"/>
      <c r="G54" s="363"/>
      <c r="H54" s="363"/>
      <c r="I54" s="212"/>
      <c r="J54" s="208"/>
    </row>
    <row r="55" spans="2:10" ht="17.100000000000001" customHeight="1">
      <c r="B55" s="207"/>
      <c r="D55" s="363"/>
      <c r="E55" s="363"/>
      <c r="F55" s="363"/>
      <c r="G55" s="363"/>
      <c r="H55" s="363"/>
      <c r="I55" s="212"/>
      <c r="J55" s="208"/>
    </row>
    <row r="56" spans="2:10">
      <c r="B56" s="207"/>
      <c r="J56" s="208"/>
    </row>
    <row r="57" spans="2:10">
      <c r="B57" s="207"/>
      <c r="J57" s="208"/>
    </row>
    <row r="58" spans="2:10">
      <c r="B58" s="207"/>
      <c r="C58" s="221" t="s">
        <v>1440</v>
      </c>
      <c r="D58" s="221"/>
      <c r="E58" s="221"/>
      <c r="F58" s="221"/>
      <c r="G58" s="221"/>
      <c r="H58" s="221" t="s">
        <v>1441</v>
      </c>
      <c r="J58" s="208"/>
    </row>
    <row r="59" spans="2:10" ht="15.95" customHeight="1">
      <c r="B59" s="207"/>
      <c r="H59" s="221"/>
      <c r="J59" s="208"/>
    </row>
    <row r="60" spans="2:10" ht="15.95" customHeight="1">
      <c r="B60" s="207"/>
      <c r="C60" s="221" t="s">
        <v>1442</v>
      </c>
      <c r="H60" s="221" t="s">
        <v>1443</v>
      </c>
      <c r="J60" s="208"/>
    </row>
    <row r="61" spans="2:10" ht="15.95" customHeight="1">
      <c r="B61" s="207"/>
      <c r="H61" s="221"/>
      <c r="J61" s="208"/>
    </row>
    <row r="62" spans="2:10" ht="15.95" customHeight="1">
      <c r="B62" s="207"/>
      <c r="C62" s="221" t="s">
        <v>1444</v>
      </c>
      <c r="H62" s="221" t="s">
        <v>1445</v>
      </c>
      <c r="J62" s="208"/>
    </row>
    <row r="63" spans="2:10">
      <c r="B63" s="207"/>
      <c r="H63" s="221"/>
      <c r="J63" s="208"/>
    </row>
    <row r="64" spans="2:10">
      <c r="B64" s="207"/>
      <c r="C64" s="221" t="s">
        <v>1446</v>
      </c>
      <c r="H64" s="221" t="s">
        <v>1447</v>
      </c>
      <c r="J64" s="208"/>
    </row>
    <row r="65" spans="2:10">
      <c r="B65" s="207"/>
      <c r="H65" s="221"/>
      <c r="J65" s="208"/>
    </row>
    <row r="66" spans="2:10">
      <c r="B66" s="207"/>
      <c r="C66" s="221" t="s">
        <v>1448</v>
      </c>
      <c r="H66" s="221" t="s">
        <v>1449</v>
      </c>
      <c r="J66" s="208"/>
    </row>
    <row r="67" spans="2:10">
      <c r="B67" s="207"/>
      <c r="H67" s="221"/>
      <c r="J67" s="208"/>
    </row>
    <row r="68" spans="2:10">
      <c r="B68" s="207"/>
      <c r="C68" s="221" t="s">
        <v>1450</v>
      </c>
      <c r="H68" s="221" t="s">
        <v>1451</v>
      </c>
      <c r="J68" s="208"/>
    </row>
    <row r="69" spans="2:10">
      <c r="B69" s="207"/>
      <c r="H69" s="221"/>
      <c r="J69" s="208"/>
    </row>
    <row r="70" spans="2:10" ht="15.95" customHeight="1">
      <c r="B70" s="207"/>
      <c r="C70" s="221" t="s">
        <v>1452</v>
      </c>
      <c r="H70" s="221" t="s">
        <v>1453</v>
      </c>
      <c r="J70" s="208"/>
    </row>
    <row r="71" spans="2:10" ht="15.95" customHeight="1">
      <c r="B71" s="207"/>
      <c r="H71" s="221"/>
      <c r="J71" s="208"/>
    </row>
    <row r="72" spans="2:10" ht="15.95" customHeight="1">
      <c r="B72" s="207"/>
      <c r="C72" s="221" t="s">
        <v>1454</v>
      </c>
      <c r="H72" s="221" t="s">
        <v>1455</v>
      </c>
      <c r="J72" s="208"/>
    </row>
    <row r="73" spans="2:10" ht="15.95" customHeight="1">
      <c r="B73" s="207"/>
      <c r="J73" s="208"/>
    </row>
    <row r="74" spans="2:10">
      <c r="B74" s="207"/>
      <c r="J74" s="208"/>
    </row>
    <row r="75" spans="2:10">
      <c r="B75" s="207"/>
      <c r="J75" s="208"/>
    </row>
    <row r="76" spans="2:10">
      <c r="B76" s="207"/>
      <c r="J76" s="208"/>
    </row>
    <row r="77" spans="2:10">
      <c r="B77" s="207"/>
      <c r="J77" s="208"/>
    </row>
    <row r="78" spans="2:10">
      <c r="B78" s="207"/>
      <c r="J78" s="208"/>
    </row>
    <row r="79" spans="2:10">
      <c r="B79" s="207"/>
      <c r="J79" s="208"/>
    </row>
    <row r="80" spans="2:10">
      <c r="B80" s="207"/>
      <c r="J80" s="208"/>
    </row>
    <row r="81" spans="2:10">
      <c r="B81" s="207"/>
      <c r="J81" s="208"/>
    </row>
    <row r="82" spans="2:10">
      <c r="B82" s="207"/>
      <c r="J82" s="208"/>
    </row>
    <row r="83" spans="2:10">
      <c r="B83" s="207"/>
      <c r="J83" s="208"/>
    </row>
    <row r="84" spans="2:10">
      <c r="B84" s="207"/>
      <c r="J84" s="208"/>
    </row>
    <row r="85" spans="2:10">
      <c r="B85" s="207"/>
      <c r="J85" s="208"/>
    </row>
    <row r="86" spans="2:10">
      <c r="B86" s="207"/>
      <c r="J86" s="208"/>
    </row>
    <row r="87" spans="2:10">
      <c r="B87" s="207"/>
      <c r="J87" s="208"/>
    </row>
    <row r="88" spans="2:10">
      <c r="B88" s="207"/>
      <c r="J88" s="208"/>
    </row>
    <row r="89" spans="2:10">
      <c r="B89" s="207"/>
      <c r="J89" s="208"/>
    </row>
    <row r="90" spans="2:10">
      <c r="B90" s="207"/>
      <c r="J90" s="208"/>
    </row>
    <row r="91" spans="2:10">
      <c r="B91" s="207"/>
      <c r="J91" s="208"/>
    </row>
    <row r="92" spans="2:10">
      <c r="B92" s="207"/>
      <c r="J92" s="208"/>
    </row>
    <row r="93" spans="2:10">
      <c r="B93" s="207"/>
      <c r="J93" s="208"/>
    </row>
    <row r="94" spans="2:10">
      <c r="B94" s="207"/>
      <c r="J94" s="208"/>
    </row>
    <row r="95" spans="2:10">
      <c r="B95" s="209"/>
      <c r="C95" s="210"/>
      <c r="D95" s="210"/>
      <c r="E95" s="210"/>
      <c r="F95" s="210"/>
      <c r="G95" s="210"/>
      <c r="H95" s="210"/>
      <c r="I95" s="210" t="s">
        <v>1456</v>
      </c>
      <c r="J95" s="211"/>
    </row>
    <row r="98" spans="2:10">
      <c r="B98" s="223" t="str">
        <f>CONCATENATE("Audit of ",'Audit details'!$G$11," on ",TEXT('Audit details'!$G$10,"JJ/MM/AAAA"))</f>
        <v>Audit of Company's name on 25/03/2020</v>
      </c>
      <c r="C98" s="215"/>
      <c r="D98" s="205"/>
      <c r="E98" s="205"/>
      <c r="F98" s="205"/>
      <c r="G98" s="205"/>
      <c r="H98" s="205"/>
      <c r="I98" s="205"/>
      <c r="J98" s="206"/>
    </row>
    <row r="99" spans="2:10">
      <c r="B99" s="207"/>
      <c r="J99" s="208"/>
    </row>
    <row r="100" spans="2:10">
      <c r="B100" s="207"/>
      <c r="J100" s="208"/>
    </row>
    <row r="101" spans="2:10" ht="17.100000000000001" customHeight="1">
      <c r="B101" s="207"/>
      <c r="D101" s="364" t="s">
        <v>1457</v>
      </c>
      <c r="E101" s="363"/>
      <c r="F101" s="363"/>
      <c r="G101" s="363"/>
      <c r="H101" s="363"/>
      <c r="I101" s="212"/>
      <c r="J101" s="208"/>
    </row>
    <row r="102" spans="2:10" ht="17.100000000000001" customHeight="1">
      <c r="B102" s="207"/>
      <c r="D102" s="363"/>
      <c r="E102" s="363"/>
      <c r="F102" s="363"/>
      <c r="G102" s="363"/>
      <c r="H102" s="363"/>
      <c r="I102" s="212"/>
      <c r="J102" s="208"/>
    </row>
    <row r="103" spans="2:10" ht="17.100000000000001" customHeight="1">
      <c r="B103" s="207"/>
      <c r="D103" s="363"/>
      <c r="E103" s="363"/>
      <c r="F103" s="363"/>
      <c r="G103" s="363"/>
      <c r="H103" s="363"/>
      <c r="I103" s="212"/>
      <c r="J103" s="208"/>
    </row>
    <row r="104" spans="2:10">
      <c r="B104" s="207"/>
      <c r="J104" s="208"/>
    </row>
    <row r="105" spans="2:10">
      <c r="B105" s="207"/>
      <c r="J105" s="208"/>
    </row>
    <row r="106" spans="2:10">
      <c r="B106" s="207"/>
      <c r="D106" s="221" t="s">
        <v>1458</v>
      </c>
      <c r="F106" s="271" t="str">
        <f>'Audit details'!G11</f>
        <v>Company's name</v>
      </c>
      <c r="G106" s="271"/>
      <c r="H106" s="271"/>
      <c r="I106" s="271"/>
      <c r="J106" s="208"/>
    </row>
    <row r="107" spans="2:10">
      <c r="B107" s="207"/>
      <c r="J107" s="208"/>
    </row>
    <row r="108" spans="2:10">
      <c r="B108" s="207"/>
      <c r="D108" s="221" t="s">
        <v>38</v>
      </c>
      <c r="F108" s="271" t="str">
        <f>'Audit details'!G14</f>
        <v>Site location</v>
      </c>
      <c r="G108" s="271"/>
      <c r="H108" s="271"/>
      <c r="I108" s="271"/>
      <c r="J108" s="208"/>
    </row>
    <row r="109" spans="2:10">
      <c r="B109" s="207"/>
      <c r="J109" s="208"/>
    </row>
    <row r="110" spans="2:10">
      <c r="B110" s="207"/>
      <c r="D110" s="200" t="s">
        <v>1459</v>
      </c>
      <c r="F110" s="362" t="str">
        <f>'Audit details'!G20</f>
        <v>Factory and immediate premises, dormitories, warehouse, offices, other relevant places</v>
      </c>
      <c r="G110" s="362"/>
      <c r="H110" s="362"/>
      <c r="I110" s="362"/>
      <c r="J110" s="208"/>
    </row>
    <row r="111" spans="2:10">
      <c r="B111" s="207"/>
      <c r="F111" s="362"/>
      <c r="G111" s="362"/>
      <c r="H111" s="362"/>
      <c r="I111" s="362"/>
      <c r="J111" s="208"/>
    </row>
    <row r="112" spans="2:10">
      <c r="B112" s="207"/>
      <c r="F112" s="224"/>
      <c r="G112" s="224"/>
      <c r="H112" s="224"/>
      <c r="I112" s="224"/>
      <c r="J112" s="208"/>
    </row>
    <row r="113" spans="2:10">
      <c r="B113" s="207"/>
      <c r="D113" s="221" t="s">
        <v>1460</v>
      </c>
      <c r="F113" s="271" t="str">
        <f>'Audit details'!G12</f>
        <v>NAME Forename</v>
      </c>
      <c r="G113" s="271"/>
      <c r="H113" s="271"/>
      <c r="I113" s="271"/>
      <c r="J113" s="208"/>
    </row>
    <row r="114" spans="2:10">
      <c r="B114" s="207"/>
      <c r="J114" s="208"/>
    </row>
    <row r="115" spans="2:10">
      <c r="B115" s="207"/>
      <c r="D115" s="221" t="s">
        <v>1461</v>
      </c>
      <c r="J115" s="208"/>
    </row>
    <row r="116" spans="2:10">
      <c r="B116" s="207"/>
      <c r="D116" s="368" t="s">
        <v>49</v>
      </c>
      <c r="E116" s="369"/>
      <c r="F116" s="256" t="str">
        <f>'Audit details'!J21</f>
        <v>X</v>
      </c>
      <c r="J116" s="208"/>
    </row>
    <row r="117" spans="2:10">
      <c r="B117" s="207"/>
      <c r="D117" s="370" t="s">
        <v>50</v>
      </c>
      <c r="E117" s="371"/>
      <c r="F117" s="258" t="str">
        <f>'Audit details'!J21</f>
        <v>X</v>
      </c>
      <c r="J117" s="208"/>
    </row>
    <row r="118" spans="2:10">
      <c r="B118" s="207"/>
      <c r="D118" s="370" t="s">
        <v>51</v>
      </c>
      <c r="E118" s="371"/>
      <c r="F118" s="258" t="str">
        <f>'Audit details'!L21</f>
        <v>X</v>
      </c>
      <c r="J118" s="208"/>
    </row>
    <row r="119" spans="2:10">
      <c r="B119" s="207"/>
      <c r="D119" s="370" t="s">
        <v>52</v>
      </c>
      <c r="E119" s="371"/>
      <c r="F119" s="258" t="str">
        <f>'Audit details'!N21</f>
        <v>X</v>
      </c>
      <c r="J119" s="208"/>
    </row>
    <row r="120" spans="2:10">
      <c r="B120" s="207"/>
      <c r="D120" s="372" t="s">
        <v>53</v>
      </c>
      <c r="E120" s="373"/>
      <c r="F120" s="257" t="str">
        <f>'Audit details'!P21</f>
        <v>X</v>
      </c>
      <c r="J120" s="208"/>
    </row>
    <row r="121" spans="2:10">
      <c r="B121" s="207"/>
      <c r="F121" s="214"/>
      <c r="J121" s="208"/>
    </row>
    <row r="122" spans="2:10">
      <c r="B122" s="207"/>
      <c r="D122" s="221" t="s">
        <v>54</v>
      </c>
      <c r="J122" s="208"/>
    </row>
    <row r="123" spans="2:10">
      <c r="B123" s="207"/>
      <c r="D123" s="374" t="s">
        <v>56</v>
      </c>
      <c r="E123" s="375"/>
      <c r="F123" s="256" t="str">
        <f>IF('Audit details'!G21&lt;&gt;"",'Audit details'!G21,"")</f>
        <v>X</v>
      </c>
      <c r="J123" s="208"/>
    </row>
    <row r="124" spans="2:10">
      <c r="B124" s="207"/>
      <c r="D124" s="376" t="s">
        <v>1462</v>
      </c>
      <c r="E124" s="377"/>
      <c r="F124" s="257" t="str">
        <f>IF('Audit details'!G22&lt;&gt;"",'Audit details'!G22,"")</f>
        <v/>
      </c>
      <c r="J124" s="208"/>
    </row>
    <row r="125" spans="2:10">
      <c r="B125" s="207"/>
      <c r="J125" s="208"/>
    </row>
    <row r="126" spans="2:10">
      <c r="B126" s="207"/>
      <c r="D126" s="221" t="s">
        <v>1463</v>
      </c>
      <c r="F126" s="222">
        <f>'Audit details'!G10</f>
        <v>43915</v>
      </c>
      <c r="J126" s="208"/>
    </row>
    <row r="127" spans="2:10">
      <c r="B127" s="207"/>
      <c r="J127" s="208"/>
    </row>
    <row r="128" spans="2:10">
      <c r="B128" s="207"/>
      <c r="D128" s="221" t="s">
        <v>1464</v>
      </c>
      <c r="F128" s="271" t="str">
        <f>'Audit details'!G28</f>
        <v>NAME Forename</v>
      </c>
      <c r="G128" s="271"/>
      <c r="H128" s="271"/>
      <c r="I128" s="271"/>
      <c r="J128" s="208"/>
    </row>
    <row r="129" spans="2:10">
      <c r="B129" s="207"/>
      <c r="J129" s="208"/>
    </row>
    <row r="130" spans="2:10">
      <c r="B130" s="207"/>
      <c r="J130" s="208"/>
    </row>
    <row r="131" spans="2:10">
      <c r="B131" s="207"/>
      <c r="J131" s="208"/>
    </row>
    <row r="132" spans="2:10">
      <c r="B132" s="207"/>
      <c r="J132" s="208"/>
    </row>
    <row r="133" spans="2:10">
      <c r="B133" s="207"/>
      <c r="J133" s="208"/>
    </row>
    <row r="134" spans="2:10">
      <c r="B134" s="207"/>
      <c r="J134" s="208"/>
    </row>
    <row r="135" spans="2:10">
      <c r="B135" s="207"/>
      <c r="J135" s="208"/>
    </row>
    <row r="136" spans="2:10">
      <c r="B136" s="207"/>
      <c r="J136" s="208"/>
    </row>
    <row r="137" spans="2:10">
      <c r="B137" s="207"/>
      <c r="J137" s="208"/>
    </row>
    <row r="138" spans="2:10">
      <c r="B138" s="207"/>
      <c r="J138" s="208"/>
    </row>
    <row r="139" spans="2:10">
      <c r="B139" s="207"/>
      <c r="J139" s="208"/>
    </row>
    <row r="140" spans="2:10">
      <c r="B140" s="207"/>
      <c r="J140" s="208"/>
    </row>
    <row r="141" spans="2:10">
      <c r="B141" s="207"/>
      <c r="J141" s="208"/>
    </row>
    <row r="142" spans="2:10">
      <c r="B142" s="207"/>
      <c r="J142" s="208"/>
    </row>
    <row r="143" spans="2:10">
      <c r="B143" s="209"/>
      <c r="C143" s="210"/>
      <c r="D143" s="210"/>
      <c r="E143" s="210"/>
      <c r="F143" s="210"/>
      <c r="G143" s="210"/>
      <c r="H143" s="210"/>
      <c r="I143" s="210" t="s">
        <v>1465</v>
      </c>
      <c r="J143" s="211"/>
    </row>
    <row r="146" spans="2:10">
      <c r="B146" s="204"/>
      <c r="C146" s="215"/>
      <c r="D146" s="205"/>
      <c r="E146" s="205"/>
      <c r="F146" s="205"/>
      <c r="G146" s="205"/>
      <c r="H146" s="205"/>
      <c r="I146" s="205"/>
      <c r="J146" s="206"/>
    </row>
    <row r="147" spans="2:10">
      <c r="B147" s="207"/>
      <c r="J147" s="208"/>
    </row>
    <row r="148" spans="2:10">
      <c r="B148" s="207"/>
      <c r="J148" s="208"/>
    </row>
    <row r="149" spans="2:10" ht="17.100000000000001" customHeight="1">
      <c r="B149" s="207"/>
      <c r="D149" s="364" t="s">
        <v>1466</v>
      </c>
      <c r="E149" s="364"/>
      <c r="F149" s="364"/>
      <c r="G149" s="364"/>
      <c r="H149" s="364"/>
      <c r="I149" s="213"/>
      <c r="J149" s="208"/>
    </row>
    <row r="150" spans="2:10" ht="17.100000000000001" customHeight="1">
      <c r="B150" s="207"/>
      <c r="D150" s="364"/>
      <c r="E150" s="364"/>
      <c r="F150" s="364"/>
      <c r="G150" s="364"/>
      <c r="H150" s="364"/>
      <c r="I150" s="213"/>
      <c r="J150" s="208"/>
    </row>
    <row r="151" spans="2:10" ht="17.100000000000001" customHeight="1">
      <c r="B151" s="207"/>
      <c r="D151" s="364"/>
      <c r="E151" s="364"/>
      <c r="F151" s="364"/>
      <c r="G151" s="364"/>
      <c r="H151" s="364"/>
      <c r="I151" s="213"/>
      <c r="J151" s="208"/>
    </row>
    <row r="152" spans="2:10">
      <c r="B152" s="207"/>
      <c r="J152" s="208"/>
    </row>
    <row r="153" spans="2:10">
      <c r="B153" s="207"/>
      <c r="J153" s="208"/>
    </row>
    <row r="154" spans="2:10">
      <c r="B154" s="207"/>
      <c r="C154" s="365" t="str">
        <f>CONCATENATE("The ",'Audit details'!$G$26," has been commissioned by ",'Audit details'!G24," (herein referred as Ordering Organization)  to independently audit and determine, whether the audited company ",'Audit details'!$G$11," (herein referred as Auditee) meets the requirements of the latest version of the Global Workplace Responsible Sourcing, Environment, Health and Safety Due-Diligence Standard for Mica Processors.")</f>
        <v>The Name of the auditing company has been commissioned by Either Responsible Mica Initiative OR Multiple Organizations (herein referred as Ordering Organization)  to independently audit and determine, whether the audited company Company's name (herein referred as Auditee) meets the requirements of the latest version of the Global Workplace Responsible Sourcing, Environment, Health and Safety Due-Diligence Standard for Mica Processors.</v>
      </c>
      <c r="D154" s="365"/>
      <c r="E154" s="365"/>
      <c r="F154" s="365"/>
      <c r="G154" s="365"/>
      <c r="H154" s="365"/>
      <c r="I154" s="365"/>
      <c r="J154" s="208"/>
    </row>
    <row r="155" spans="2:10">
      <c r="B155" s="207"/>
      <c r="C155" s="365"/>
      <c r="D155" s="365"/>
      <c r="E155" s="365"/>
      <c r="F155" s="365"/>
      <c r="G155" s="365"/>
      <c r="H155" s="365"/>
      <c r="I155" s="365"/>
      <c r="J155" s="208"/>
    </row>
    <row r="156" spans="2:10">
      <c r="B156" s="207"/>
      <c r="C156" s="365"/>
      <c r="D156" s="365"/>
      <c r="E156" s="365"/>
      <c r="F156" s="365"/>
      <c r="G156" s="365"/>
      <c r="H156" s="365"/>
      <c r="I156" s="365"/>
      <c r="J156" s="208"/>
    </row>
    <row r="157" spans="2:10">
      <c r="B157" s="207"/>
      <c r="C157" s="365"/>
      <c r="D157" s="365"/>
      <c r="E157" s="365"/>
      <c r="F157" s="365"/>
      <c r="G157" s="365"/>
      <c r="H157" s="365"/>
      <c r="I157" s="365"/>
      <c r="J157" s="208"/>
    </row>
    <row r="158" spans="2:10">
      <c r="B158" s="207"/>
      <c r="C158" s="365"/>
      <c r="D158" s="365"/>
      <c r="E158" s="365"/>
      <c r="F158" s="365"/>
      <c r="G158" s="365"/>
      <c r="H158" s="365"/>
      <c r="I158" s="365"/>
      <c r="J158" s="208"/>
    </row>
    <row r="159" spans="2:10">
      <c r="B159" s="207"/>
      <c r="C159" s="365"/>
      <c r="D159" s="365"/>
      <c r="E159" s="365"/>
      <c r="F159" s="365"/>
      <c r="G159" s="365"/>
      <c r="H159" s="365"/>
      <c r="I159" s="365"/>
      <c r="J159" s="208"/>
    </row>
    <row r="160" spans="2:10">
      <c r="B160" s="207"/>
      <c r="J160" s="208"/>
    </row>
    <row r="161" spans="2:10" ht="15.95" customHeight="1">
      <c r="B161" s="207"/>
      <c r="C161" s="365" t="s">
        <v>1467</v>
      </c>
      <c r="D161" s="365"/>
      <c r="E161" s="365"/>
      <c r="F161" s="365"/>
      <c r="G161" s="365"/>
      <c r="H161" s="365"/>
      <c r="I161" s="365"/>
      <c r="J161" s="208"/>
    </row>
    <row r="162" spans="2:10">
      <c r="B162" s="207"/>
      <c r="C162" s="365"/>
      <c r="D162" s="365"/>
      <c r="E162" s="365"/>
      <c r="F162" s="365"/>
      <c r="G162" s="365"/>
      <c r="H162" s="365"/>
      <c r="I162" s="365"/>
      <c r="J162" s="208"/>
    </row>
    <row r="163" spans="2:10">
      <c r="B163" s="207"/>
      <c r="C163" s="216"/>
      <c r="D163" s="216"/>
      <c r="E163" s="216"/>
      <c r="F163" s="216"/>
      <c r="G163" s="216"/>
      <c r="H163" s="216"/>
      <c r="I163" s="216"/>
      <c r="J163" s="208"/>
    </row>
    <row r="164" spans="2:10">
      <c r="B164" s="207"/>
      <c r="C164" s="366" t="s">
        <v>1468</v>
      </c>
      <c r="D164" s="366"/>
      <c r="E164" s="366"/>
      <c r="F164" s="366"/>
      <c r="G164" s="366"/>
      <c r="H164" s="366"/>
      <c r="I164" s="366"/>
      <c r="J164" s="208"/>
    </row>
    <row r="165" spans="2:10">
      <c r="B165" s="207"/>
      <c r="C165" s="366"/>
      <c r="D165" s="366"/>
      <c r="E165" s="366"/>
      <c r="F165" s="366"/>
      <c r="G165" s="366"/>
      <c r="H165" s="366"/>
      <c r="I165" s="366"/>
      <c r="J165" s="208"/>
    </row>
    <row r="166" spans="2:10">
      <c r="B166" s="207"/>
      <c r="C166" s="366"/>
      <c r="D166" s="366"/>
      <c r="E166" s="366"/>
      <c r="F166" s="366"/>
      <c r="G166" s="366"/>
      <c r="H166" s="366"/>
      <c r="I166" s="366"/>
      <c r="J166" s="208"/>
    </row>
    <row r="167" spans="2:10">
      <c r="B167" s="207"/>
      <c r="D167" s="225"/>
      <c r="E167" s="225"/>
      <c r="F167" s="225"/>
      <c r="G167" s="225"/>
      <c r="H167" s="225"/>
      <c r="I167" s="225"/>
      <c r="J167" s="208"/>
    </row>
    <row r="168" spans="2:10">
      <c r="B168" s="207"/>
      <c r="C168" s="221" t="s">
        <v>1469</v>
      </c>
      <c r="J168" s="208"/>
    </row>
    <row r="169" spans="2:10">
      <c r="B169" s="207"/>
      <c r="C169" s="362" t="s">
        <v>1470</v>
      </c>
      <c r="D169" s="362"/>
      <c r="E169" s="362"/>
      <c r="F169" s="362"/>
      <c r="G169" s="362"/>
      <c r="H169" s="362"/>
      <c r="I169" s="362"/>
      <c r="J169" s="208"/>
    </row>
    <row r="170" spans="2:10">
      <c r="B170" s="207"/>
      <c r="C170" s="362"/>
      <c r="D170" s="362"/>
      <c r="E170" s="362"/>
      <c r="F170" s="362"/>
      <c r="G170" s="362"/>
      <c r="H170" s="362"/>
      <c r="I170" s="362"/>
      <c r="J170" s="208"/>
    </row>
    <row r="171" spans="2:10">
      <c r="B171" s="207"/>
      <c r="C171" s="362"/>
      <c r="D171" s="362"/>
      <c r="E171" s="362"/>
      <c r="F171" s="362"/>
      <c r="G171" s="362"/>
      <c r="H171" s="362"/>
      <c r="I171" s="362"/>
      <c r="J171" s="208"/>
    </row>
    <row r="172" spans="2:10">
      <c r="B172" s="207"/>
      <c r="C172" s="362"/>
      <c r="D172" s="362"/>
      <c r="E172" s="362"/>
      <c r="F172" s="362"/>
      <c r="G172" s="362"/>
      <c r="H172" s="362"/>
      <c r="I172" s="362"/>
      <c r="J172" s="208"/>
    </row>
    <row r="173" spans="2:10">
      <c r="B173" s="207"/>
      <c r="C173" s="362"/>
      <c r="D173" s="362"/>
      <c r="E173" s="362"/>
      <c r="F173" s="362"/>
      <c r="G173" s="362"/>
      <c r="H173" s="362"/>
      <c r="I173" s="362"/>
      <c r="J173" s="208"/>
    </row>
    <row r="174" spans="2:10">
      <c r="B174" s="207"/>
      <c r="C174" s="362"/>
      <c r="D174" s="362"/>
      <c r="E174" s="362"/>
      <c r="F174" s="362"/>
      <c r="G174" s="362"/>
      <c r="H174" s="362"/>
      <c r="I174" s="362"/>
      <c r="J174" s="208"/>
    </row>
    <row r="175" spans="2:10">
      <c r="B175" s="207"/>
      <c r="C175" s="362"/>
      <c r="D175" s="362"/>
      <c r="E175" s="362"/>
      <c r="F175" s="362"/>
      <c r="G175" s="362"/>
      <c r="H175" s="362"/>
      <c r="I175" s="362"/>
      <c r="J175" s="208"/>
    </row>
    <row r="176" spans="2:10">
      <c r="B176" s="207"/>
      <c r="C176" s="362"/>
      <c r="D176" s="362"/>
      <c r="E176" s="362"/>
      <c r="F176" s="362"/>
      <c r="G176" s="362"/>
      <c r="H176" s="362"/>
      <c r="I176" s="362"/>
      <c r="J176" s="208"/>
    </row>
    <row r="177" spans="2:10">
      <c r="B177" s="207"/>
      <c r="J177" s="208"/>
    </row>
    <row r="178" spans="2:10">
      <c r="B178" s="207"/>
      <c r="C178" s="221" t="s">
        <v>1471</v>
      </c>
      <c r="J178" s="208"/>
    </row>
    <row r="179" spans="2:10">
      <c r="B179" s="207"/>
      <c r="C179" s="362" t="str">
        <f>'Audit details'!G18</f>
        <v>Main activities of the audited company (e.g. supplying processed mica such as mica flakes or mica built-up, …)</v>
      </c>
      <c r="D179" s="362"/>
      <c r="E179" s="362"/>
      <c r="F179" s="362"/>
      <c r="G179" s="362"/>
      <c r="H179" s="362"/>
      <c r="I179" s="362"/>
      <c r="J179" s="208"/>
    </row>
    <row r="180" spans="2:10">
      <c r="B180" s="207"/>
      <c r="C180" s="362"/>
      <c r="D180" s="362"/>
      <c r="E180" s="362"/>
      <c r="F180" s="362"/>
      <c r="G180" s="362"/>
      <c r="H180" s="362"/>
      <c r="I180" s="362"/>
      <c r="J180" s="208"/>
    </row>
    <row r="181" spans="2:10">
      <c r="B181" s="207"/>
      <c r="C181" s="362"/>
      <c r="D181" s="362"/>
      <c r="E181" s="362"/>
      <c r="F181" s="362"/>
      <c r="G181" s="362"/>
      <c r="H181" s="362"/>
      <c r="I181" s="362"/>
      <c r="J181" s="208"/>
    </row>
    <row r="182" spans="2:10">
      <c r="B182" s="207"/>
      <c r="C182" s="362"/>
      <c r="D182" s="362"/>
      <c r="E182" s="362"/>
      <c r="F182" s="362"/>
      <c r="G182" s="362"/>
      <c r="H182" s="362"/>
      <c r="I182" s="362"/>
      <c r="J182" s="208"/>
    </row>
    <row r="183" spans="2:10">
      <c r="B183" s="207"/>
      <c r="C183" s="362"/>
      <c r="D183" s="362"/>
      <c r="E183" s="362"/>
      <c r="F183" s="362"/>
      <c r="G183" s="362"/>
      <c r="H183" s="362"/>
      <c r="I183" s="362"/>
      <c r="J183" s="208"/>
    </row>
    <row r="184" spans="2:10">
      <c r="B184" s="207"/>
      <c r="C184" s="362"/>
      <c r="D184" s="362"/>
      <c r="E184" s="362"/>
      <c r="F184" s="362"/>
      <c r="G184" s="362"/>
      <c r="H184" s="362"/>
      <c r="I184" s="362"/>
      <c r="J184" s="208"/>
    </row>
    <row r="185" spans="2:10">
      <c r="B185" s="207"/>
      <c r="J185" s="208"/>
    </row>
    <row r="186" spans="2:10">
      <c r="B186" s="207"/>
      <c r="J186" s="208"/>
    </row>
    <row r="187" spans="2:10">
      <c r="B187" s="207"/>
      <c r="J187" s="208"/>
    </row>
    <row r="188" spans="2:10">
      <c r="B188" s="207"/>
      <c r="J188" s="208"/>
    </row>
    <row r="189" spans="2:10">
      <c r="B189" s="207"/>
      <c r="J189" s="208"/>
    </row>
    <row r="190" spans="2:10">
      <c r="B190" s="207"/>
      <c r="J190" s="208"/>
    </row>
    <row r="191" spans="2:10">
      <c r="B191" s="209"/>
      <c r="C191" s="210"/>
      <c r="D191" s="210"/>
      <c r="E191" s="210"/>
      <c r="F191" s="210"/>
      <c r="G191" s="210"/>
      <c r="H191" s="210"/>
      <c r="I191" s="210" t="s">
        <v>1472</v>
      </c>
      <c r="J191" s="211"/>
    </row>
    <row r="194" spans="2:10">
      <c r="B194" s="204"/>
      <c r="C194" s="215"/>
      <c r="D194" s="205"/>
      <c r="E194" s="205"/>
      <c r="F194" s="205"/>
      <c r="G194" s="205"/>
      <c r="H194" s="205"/>
      <c r="I194" s="205"/>
      <c r="J194" s="206"/>
    </row>
    <row r="195" spans="2:10">
      <c r="B195" s="207"/>
      <c r="J195" s="208"/>
    </row>
    <row r="196" spans="2:10">
      <c r="B196" s="207"/>
      <c r="J196" s="208"/>
    </row>
    <row r="197" spans="2:10" ht="17.100000000000001" customHeight="1">
      <c r="B197" s="207"/>
      <c r="D197" s="364" t="s">
        <v>1473</v>
      </c>
      <c r="E197" s="364"/>
      <c r="F197" s="364"/>
      <c r="G197" s="364"/>
      <c r="H197" s="364"/>
      <c r="I197" s="213"/>
      <c r="J197" s="208"/>
    </row>
    <row r="198" spans="2:10" ht="17.100000000000001" customHeight="1">
      <c r="B198" s="207"/>
      <c r="D198" s="364"/>
      <c r="E198" s="364"/>
      <c r="F198" s="364"/>
      <c r="G198" s="364"/>
      <c r="H198" s="364"/>
      <c r="I198" s="213"/>
      <c r="J198" s="208"/>
    </row>
    <row r="199" spans="2:10" ht="17.100000000000001" customHeight="1">
      <c r="B199" s="207"/>
      <c r="D199" s="364"/>
      <c r="E199" s="364"/>
      <c r="F199" s="364"/>
      <c r="G199" s="364"/>
      <c r="H199" s="364"/>
      <c r="I199" s="213"/>
      <c r="J199" s="208"/>
    </row>
    <row r="200" spans="2:10">
      <c r="B200" s="207"/>
      <c r="J200" s="208"/>
    </row>
    <row r="201" spans="2:10">
      <c r="B201" s="207"/>
      <c r="C201" s="233" t="s">
        <v>1474</v>
      </c>
      <c r="J201" s="208"/>
    </row>
    <row r="202" spans="2:10">
      <c r="B202" s="207"/>
      <c r="C202" s="365" t="str">
        <f>'Findings summary'!C7</f>
        <v>Enter here a summary of the key findings that you estimate positive regarding the implementation of the Global Workplace Standard for Mica Processors.</v>
      </c>
      <c r="D202" s="365"/>
      <c r="E202" s="365"/>
      <c r="F202" s="365"/>
      <c r="G202" s="365"/>
      <c r="H202" s="365"/>
      <c r="I202" s="365"/>
      <c r="J202" s="208"/>
    </row>
    <row r="203" spans="2:10">
      <c r="B203" s="207"/>
      <c r="C203" s="365"/>
      <c r="D203" s="365"/>
      <c r="E203" s="365"/>
      <c r="F203" s="365"/>
      <c r="G203" s="365"/>
      <c r="H203" s="365"/>
      <c r="I203" s="365"/>
      <c r="J203" s="208"/>
    </row>
    <row r="204" spans="2:10">
      <c r="B204" s="207"/>
      <c r="C204" s="365"/>
      <c r="D204" s="365"/>
      <c r="E204" s="365"/>
      <c r="F204" s="365"/>
      <c r="G204" s="365"/>
      <c r="H204" s="365"/>
      <c r="I204" s="365"/>
      <c r="J204" s="208"/>
    </row>
    <row r="205" spans="2:10">
      <c r="B205" s="207"/>
      <c r="C205" s="365"/>
      <c r="D205" s="365"/>
      <c r="E205" s="365"/>
      <c r="F205" s="365"/>
      <c r="G205" s="365"/>
      <c r="H205" s="365"/>
      <c r="I205" s="365"/>
      <c r="J205" s="208"/>
    </row>
    <row r="206" spans="2:10">
      <c r="B206" s="207"/>
      <c r="C206" s="365"/>
      <c r="D206" s="365"/>
      <c r="E206" s="365"/>
      <c r="F206" s="365"/>
      <c r="G206" s="365"/>
      <c r="H206" s="365"/>
      <c r="I206" s="365"/>
      <c r="J206" s="208"/>
    </row>
    <row r="207" spans="2:10">
      <c r="B207" s="207"/>
      <c r="C207" s="365"/>
      <c r="D207" s="365"/>
      <c r="E207" s="365"/>
      <c r="F207" s="365"/>
      <c r="G207" s="365"/>
      <c r="H207" s="365"/>
      <c r="I207" s="365"/>
      <c r="J207" s="208"/>
    </row>
    <row r="208" spans="2:10">
      <c r="B208" s="207"/>
      <c r="C208" s="365"/>
      <c r="D208" s="365"/>
      <c r="E208" s="365"/>
      <c r="F208" s="365"/>
      <c r="G208" s="365"/>
      <c r="H208" s="365"/>
      <c r="I208" s="365"/>
      <c r="J208" s="208"/>
    </row>
    <row r="209" spans="2:10">
      <c r="B209" s="207"/>
      <c r="C209" s="226"/>
      <c r="D209" s="226"/>
      <c r="E209" s="226"/>
      <c r="F209" s="226"/>
      <c r="G209" s="226"/>
      <c r="H209" s="226"/>
      <c r="I209" s="226"/>
      <c r="J209" s="208"/>
    </row>
    <row r="210" spans="2:10">
      <c r="B210" s="207"/>
      <c r="C210" s="229" t="s">
        <v>1475</v>
      </c>
      <c r="D210" s="226"/>
      <c r="E210" s="226"/>
      <c r="F210" s="226"/>
      <c r="G210" s="226"/>
      <c r="H210" s="226"/>
      <c r="I210" s="226"/>
      <c r="J210" s="208"/>
    </row>
    <row r="211" spans="2:10">
      <c r="B211" s="207"/>
      <c r="C211" s="230" t="s">
        <v>1476</v>
      </c>
      <c r="D211" s="216"/>
      <c r="E211" s="216"/>
      <c r="F211" s="216"/>
      <c r="G211" s="216"/>
      <c r="H211" s="216"/>
      <c r="I211" s="216"/>
      <c r="J211" s="208"/>
    </row>
    <row r="212" spans="2:10" ht="15.95" customHeight="1">
      <c r="B212" s="207"/>
      <c r="C212" s="365" t="str">
        <f>'Findings summary'!C16</f>
        <v>Enter here a summary of the key findings regarding the Environment component.</v>
      </c>
      <c r="D212" s="365"/>
      <c r="E212" s="365"/>
      <c r="F212" s="365"/>
      <c r="G212" s="365"/>
      <c r="H212" s="365"/>
      <c r="I212" s="365"/>
      <c r="J212" s="208"/>
    </row>
    <row r="213" spans="2:10">
      <c r="B213" s="207"/>
      <c r="C213" s="365"/>
      <c r="D213" s="365"/>
      <c r="E213" s="365"/>
      <c r="F213" s="365"/>
      <c r="G213" s="365"/>
      <c r="H213" s="365"/>
      <c r="I213" s="365"/>
      <c r="J213" s="208"/>
    </row>
    <row r="214" spans="2:10">
      <c r="B214" s="207"/>
      <c r="C214" s="365"/>
      <c r="D214" s="365"/>
      <c r="E214" s="365"/>
      <c r="F214" s="365"/>
      <c r="G214" s="365"/>
      <c r="H214" s="365"/>
      <c r="I214" s="365"/>
      <c r="J214" s="208"/>
    </row>
    <row r="215" spans="2:10">
      <c r="B215" s="207"/>
      <c r="C215" s="365"/>
      <c r="D215" s="365"/>
      <c r="E215" s="365"/>
      <c r="F215" s="365"/>
      <c r="G215" s="365"/>
      <c r="H215" s="365"/>
      <c r="I215" s="365"/>
      <c r="J215" s="208"/>
    </row>
    <row r="216" spans="2:10">
      <c r="B216" s="207"/>
      <c r="C216" s="365"/>
      <c r="D216" s="365"/>
      <c r="E216" s="365"/>
      <c r="F216" s="365"/>
      <c r="G216" s="365"/>
      <c r="H216" s="365"/>
      <c r="I216" s="365"/>
      <c r="J216" s="208"/>
    </row>
    <row r="217" spans="2:10">
      <c r="B217" s="207"/>
      <c r="C217" s="229" t="s">
        <v>1477</v>
      </c>
      <c r="D217" s="228"/>
      <c r="E217" s="228"/>
      <c r="F217" s="228"/>
      <c r="G217" s="228"/>
      <c r="H217" s="228"/>
      <c r="I217" s="228"/>
      <c r="J217" s="208"/>
    </row>
    <row r="218" spans="2:10">
      <c r="B218" s="207"/>
      <c r="C218" s="366" t="str">
        <f>'Findings summary'!C18</f>
        <v>Enter here a summary of the key findings regarding the OHS component.</v>
      </c>
      <c r="D218" s="366"/>
      <c r="E218" s="366"/>
      <c r="F218" s="366"/>
      <c r="G218" s="366"/>
      <c r="H218" s="366"/>
      <c r="I218" s="366"/>
      <c r="J218" s="208"/>
    </row>
    <row r="219" spans="2:10">
      <c r="B219" s="207"/>
      <c r="C219" s="366"/>
      <c r="D219" s="366"/>
      <c r="E219" s="366"/>
      <c r="F219" s="366"/>
      <c r="G219" s="366"/>
      <c r="H219" s="366"/>
      <c r="I219" s="366"/>
      <c r="J219" s="208"/>
    </row>
    <row r="220" spans="2:10">
      <c r="B220" s="207"/>
      <c r="C220" s="366"/>
      <c r="D220" s="366"/>
      <c r="E220" s="366"/>
      <c r="F220" s="366"/>
      <c r="G220" s="366"/>
      <c r="H220" s="366"/>
      <c r="I220" s="366"/>
      <c r="J220" s="208"/>
    </row>
    <row r="221" spans="2:10">
      <c r="B221" s="207"/>
      <c r="C221" s="366"/>
      <c r="D221" s="366"/>
      <c r="E221" s="366"/>
      <c r="F221" s="366"/>
      <c r="G221" s="366"/>
      <c r="H221" s="366"/>
      <c r="I221" s="366"/>
      <c r="J221" s="208"/>
    </row>
    <row r="222" spans="2:10">
      <c r="B222" s="207"/>
      <c r="C222" s="366"/>
      <c r="D222" s="366"/>
      <c r="E222" s="366"/>
      <c r="F222" s="366"/>
      <c r="G222" s="366"/>
      <c r="H222" s="366"/>
      <c r="I222" s="366"/>
      <c r="J222" s="208"/>
    </row>
    <row r="223" spans="2:10">
      <c r="B223" s="207"/>
      <c r="C223" s="229" t="s">
        <v>1478</v>
      </c>
      <c r="D223" s="228"/>
      <c r="E223" s="228"/>
      <c r="F223" s="228"/>
      <c r="G223" s="228"/>
      <c r="H223" s="228"/>
      <c r="I223" s="228"/>
      <c r="J223" s="208"/>
    </row>
    <row r="224" spans="2:10">
      <c r="B224" s="207"/>
      <c r="C224" s="365" t="str">
        <f>'Findings summary'!C20</f>
        <v>Enter here a summary of the key findings regarding the Social component.</v>
      </c>
      <c r="D224" s="365"/>
      <c r="E224" s="365"/>
      <c r="F224" s="365"/>
      <c r="G224" s="365"/>
      <c r="H224" s="365"/>
      <c r="I224" s="365"/>
      <c r="J224" s="208"/>
    </row>
    <row r="225" spans="2:10">
      <c r="B225" s="207"/>
      <c r="C225" s="365"/>
      <c r="D225" s="365"/>
      <c r="E225" s="365"/>
      <c r="F225" s="365"/>
      <c r="G225" s="365"/>
      <c r="H225" s="365"/>
      <c r="I225" s="365"/>
      <c r="J225" s="208"/>
    </row>
    <row r="226" spans="2:10">
      <c r="B226" s="207"/>
      <c r="C226" s="365"/>
      <c r="D226" s="365"/>
      <c r="E226" s="365"/>
      <c r="F226" s="365"/>
      <c r="G226" s="365"/>
      <c r="H226" s="365"/>
      <c r="I226" s="365"/>
      <c r="J226" s="208"/>
    </row>
    <row r="227" spans="2:10">
      <c r="B227" s="207"/>
      <c r="C227" s="365"/>
      <c r="D227" s="365"/>
      <c r="E227" s="365"/>
      <c r="F227" s="365"/>
      <c r="G227" s="365"/>
      <c r="H227" s="365"/>
      <c r="I227" s="365"/>
      <c r="J227" s="208"/>
    </row>
    <row r="228" spans="2:10">
      <c r="B228" s="207"/>
      <c r="C228" s="365"/>
      <c r="D228" s="365"/>
      <c r="E228" s="365"/>
      <c r="F228" s="365"/>
      <c r="G228" s="365"/>
      <c r="H228" s="365"/>
      <c r="I228" s="365"/>
      <c r="J228" s="208"/>
    </row>
    <row r="229" spans="2:10">
      <c r="B229" s="207"/>
      <c r="C229" s="229" t="s">
        <v>1479</v>
      </c>
      <c r="D229" s="228"/>
      <c r="E229" s="228"/>
      <c r="F229" s="228"/>
      <c r="G229" s="228"/>
      <c r="H229" s="228"/>
      <c r="I229" s="228"/>
      <c r="J229" s="208"/>
    </row>
    <row r="230" spans="2:10">
      <c r="B230" s="207"/>
      <c r="C230" s="365" t="str">
        <f>'Findings summary'!C22</f>
        <v>Enter here a summary of the key findings regarding the Governance component.</v>
      </c>
      <c r="D230" s="365"/>
      <c r="E230" s="365"/>
      <c r="F230" s="365"/>
      <c r="G230" s="365"/>
      <c r="H230" s="365"/>
      <c r="I230" s="365"/>
      <c r="J230" s="208"/>
    </row>
    <row r="231" spans="2:10">
      <c r="B231" s="207"/>
      <c r="C231" s="365"/>
      <c r="D231" s="365"/>
      <c r="E231" s="365"/>
      <c r="F231" s="365"/>
      <c r="G231" s="365"/>
      <c r="H231" s="365"/>
      <c r="I231" s="365"/>
      <c r="J231" s="208"/>
    </row>
    <row r="232" spans="2:10">
      <c r="B232" s="207"/>
      <c r="C232" s="365"/>
      <c r="D232" s="365"/>
      <c r="E232" s="365"/>
      <c r="F232" s="365"/>
      <c r="G232" s="365"/>
      <c r="H232" s="365"/>
      <c r="I232" s="365"/>
      <c r="J232" s="208"/>
    </row>
    <row r="233" spans="2:10">
      <c r="B233" s="207"/>
      <c r="C233" s="365"/>
      <c r="D233" s="365"/>
      <c r="E233" s="365"/>
      <c r="F233" s="365"/>
      <c r="G233" s="365"/>
      <c r="H233" s="365"/>
      <c r="I233" s="365"/>
      <c r="J233" s="208"/>
    </row>
    <row r="234" spans="2:10">
      <c r="B234" s="207"/>
      <c r="C234" s="365"/>
      <c r="D234" s="365"/>
      <c r="E234" s="365"/>
      <c r="F234" s="365"/>
      <c r="G234" s="365"/>
      <c r="H234" s="365"/>
      <c r="I234" s="365"/>
      <c r="J234" s="208"/>
    </row>
    <row r="235" spans="2:10">
      <c r="B235" s="207"/>
      <c r="C235" s="229" t="s">
        <v>1480</v>
      </c>
      <c r="D235" s="228"/>
      <c r="E235" s="228"/>
      <c r="F235" s="228"/>
      <c r="G235" s="228"/>
      <c r="H235" s="228"/>
      <c r="I235" s="228"/>
      <c r="J235" s="208"/>
    </row>
    <row r="236" spans="2:10">
      <c r="B236" s="207"/>
      <c r="C236" s="365" t="str">
        <f>'Findings summary'!C24</f>
        <v xml:space="preserve">Enter here a summary of the key findings regarding the Supply Chain Due Diligence component.	</v>
      </c>
      <c r="D236" s="365"/>
      <c r="E236" s="365"/>
      <c r="F236" s="365"/>
      <c r="G236" s="365"/>
      <c r="H236" s="365"/>
      <c r="I236" s="365"/>
      <c r="J236" s="208"/>
    </row>
    <row r="237" spans="2:10">
      <c r="B237" s="207"/>
      <c r="C237" s="365"/>
      <c r="D237" s="365"/>
      <c r="E237" s="365"/>
      <c r="F237" s="365"/>
      <c r="G237" s="365"/>
      <c r="H237" s="365"/>
      <c r="I237" s="365"/>
      <c r="J237" s="208"/>
    </row>
    <row r="238" spans="2:10">
      <c r="B238" s="207"/>
      <c r="C238" s="365"/>
      <c r="D238" s="365"/>
      <c r="E238" s="365"/>
      <c r="F238" s="365"/>
      <c r="G238" s="365"/>
      <c r="H238" s="365"/>
      <c r="I238" s="365"/>
      <c r="J238" s="208"/>
    </row>
    <row r="239" spans="2:10">
      <c r="B239" s="207"/>
      <c r="C239" s="365"/>
      <c r="D239" s="365"/>
      <c r="E239" s="365"/>
      <c r="F239" s="365"/>
      <c r="G239" s="365"/>
      <c r="H239" s="365"/>
      <c r="I239" s="365"/>
      <c r="J239" s="208"/>
    </row>
    <row r="240" spans="2:10">
      <c r="B240" s="207"/>
      <c r="C240" s="365"/>
      <c r="D240" s="365"/>
      <c r="E240" s="365"/>
      <c r="F240" s="365"/>
      <c r="G240" s="365"/>
      <c r="H240" s="365"/>
      <c r="I240" s="365"/>
      <c r="J240" s="208"/>
    </row>
    <row r="241" spans="2:10">
      <c r="B241" s="209"/>
      <c r="C241" s="210"/>
      <c r="D241" s="210"/>
      <c r="E241" s="210"/>
      <c r="F241" s="210"/>
      <c r="G241" s="210"/>
      <c r="H241" s="210"/>
      <c r="I241" s="210" t="s">
        <v>1481</v>
      </c>
      <c r="J241" s="211"/>
    </row>
    <row r="244" spans="2:10">
      <c r="B244" s="204"/>
      <c r="C244" s="215"/>
      <c r="D244" s="205"/>
      <c r="E244" s="205"/>
      <c r="F244" s="205"/>
      <c r="G244" s="205"/>
      <c r="H244" s="205"/>
      <c r="I244" s="205"/>
      <c r="J244" s="206"/>
    </row>
    <row r="245" spans="2:10" ht="17.100000000000001" customHeight="1">
      <c r="B245" s="207"/>
      <c r="J245" s="208"/>
    </row>
    <row r="246" spans="2:10" ht="17.100000000000001" customHeight="1">
      <c r="B246" s="207"/>
      <c r="J246" s="208"/>
    </row>
    <row r="247" spans="2:10" ht="17.100000000000001" customHeight="1">
      <c r="B247" s="207"/>
      <c r="D247" s="364" t="s">
        <v>1482</v>
      </c>
      <c r="E247" s="364"/>
      <c r="F247" s="364"/>
      <c r="G247" s="364"/>
      <c r="H247" s="364"/>
      <c r="I247" s="213"/>
      <c r="J247" s="208"/>
    </row>
    <row r="248" spans="2:10" ht="17.100000000000001" customHeight="1">
      <c r="B248" s="207"/>
      <c r="D248" s="364"/>
      <c r="E248" s="364"/>
      <c r="F248" s="364"/>
      <c r="G248" s="364"/>
      <c r="H248" s="364"/>
      <c r="I248" s="213"/>
      <c r="J248" s="208"/>
    </row>
    <row r="249" spans="2:10" ht="17.100000000000001" customHeight="1">
      <c r="B249" s="207"/>
      <c r="D249" s="364"/>
      <c r="E249" s="364"/>
      <c r="F249" s="364"/>
      <c r="G249" s="364"/>
      <c r="H249" s="364"/>
      <c r="I249" s="213"/>
      <c r="J249" s="208"/>
    </row>
    <row r="250" spans="2:10">
      <c r="B250" s="207"/>
      <c r="J250" s="208"/>
    </row>
    <row r="251" spans="2:10" ht="17.100000000000001" thickBot="1">
      <c r="B251" s="207"/>
      <c r="J251" s="208"/>
    </row>
    <row r="252" spans="2:10" ht="45.95" thickTop="1">
      <c r="B252" s="207"/>
      <c r="C252" s="239"/>
      <c r="D252" s="234" t="s">
        <v>1483</v>
      </c>
      <c r="E252" s="234" t="s">
        <v>1408</v>
      </c>
      <c r="F252" s="234" t="s">
        <v>1484</v>
      </c>
      <c r="G252" s="234" t="s">
        <v>1410</v>
      </c>
      <c r="H252" s="234" t="s">
        <v>1485</v>
      </c>
      <c r="I252" s="251" t="s">
        <v>1486</v>
      </c>
      <c r="J252" s="231"/>
    </row>
    <row r="253" spans="2:10" ht="30">
      <c r="B253" s="207"/>
      <c r="C253" s="235" t="s">
        <v>1487</v>
      </c>
      <c r="D253" s="236">
        <f>'Audit outcomes'!E13</f>
        <v>1</v>
      </c>
      <c r="E253" s="240">
        <f>'Audit outcomes'!E21</f>
        <v>0</v>
      </c>
      <c r="F253" s="240">
        <f>'Audit outcomes'!E29</f>
        <v>0</v>
      </c>
      <c r="G253" s="240">
        <f>'Audit outcomes'!E37</f>
        <v>0</v>
      </c>
      <c r="H253" s="240">
        <f>'Audit outcomes'!E45</f>
        <v>0</v>
      </c>
      <c r="I253" s="242">
        <f>E253/(D253-H253)</f>
        <v>0</v>
      </c>
      <c r="J253" s="231"/>
    </row>
    <row r="254" spans="2:10">
      <c r="B254" s="207"/>
      <c r="C254" s="235" t="s">
        <v>120</v>
      </c>
      <c r="D254" s="236">
        <f>'Audit outcomes'!F13</f>
        <v>29</v>
      </c>
      <c r="E254" s="240">
        <f>'Audit outcomes'!F21</f>
        <v>0</v>
      </c>
      <c r="F254" s="240">
        <f>'Audit outcomes'!F29</f>
        <v>0</v>
      </c>
      <c r="G254" s="240">
        <f>'Audit outcomes'!F37</f>
        <v>0</v>
      </c>
      <c r="H254" s="240">
        <f>'Audit outcomes'!F45</f>
        <v>0</v>
      </c>
      <c r="I254" s="242">
        <f t="shared" ref="I254:I255" si="0">E254/(D254-H254)</f>
        <v>0</v>
      </c>
      <c r="J254" s="231"/>
    </row>
    <row r="255" spans="2:10" ht="17.100000000000001" thickBot="1">
      <c r="B255" s="207"/>
      <c r="C255" s="237" t="s">
        <v>132</v>
      </c>
      <c r="D255" s="238">
        <f>'Audit outcomes'!G13</f>
        <v>33</v>
      </c>
      <c r="E255" s="241">
        <f>'Audit outcomes'!G21</f>
        <v>0</v>
      </c>
      <c r="F255" s="241">
        <f>'Audit outcomes'!G29</f>
        <v>0</v>
      </c>
      <c r="G255" s="241">
        <f>'Audit outcomes'!G37</f>
        <v>0</v>
      </c>
      <c r="H255" s="241">
        <f>'Audit outcomes'!G45</f>
        <v>0</v>
      </c>
      <c r="I255" s="243">
        <f t="shared" si="0"/>
        <v>0</v>
      </c>
      <c r="J255" s="231"/>
    </row>
    <row r="256" spans="2:10" ht="17.100000000000001" thickTop="1">
      <c r="B256" s="207"/>
      <c r="C256" s="227"/>
      <c r="D256" s="227"/>
      <c r="E256" s="227"/>
      <c r="F256" s="227"/>
      <c r="G256" s="227"/>
      <c r="H256" s="227"/>
      <c r="I256" s="227"/>
      <c r="J256" s="231"/>
    </row>
    <row r="257" spans="2:10">
      <c r="B257" s="207"/>
      <c r="C257" s="227" t="s">
        <v>1488</v>
      </c>
      <c r="D257" s="227"/>
      <c r="E257" s="227"/>
      <c r="F257" s="227"/>
      <c r="G257" s="227"/>
      <c r="H257" s="227"/>
      <c r="I257" s="227"/>
      <c r="J257" s="231"/>
    </row>
    <row r="258" spans="2:10" ht="15.95" customHeight="1">
      <c r="B258" s="207"/>
      <c r="C258" s="367" t="s">
        <v>1489</v>
      </c>
      <c r="D258" s="367"/>
      <c r="E258" s="367"/>
      <c r="F258" s="367"/>
      <c r="G258" s="367"/>
      <c r="H258" s="367"/>
      <c r="I258" s="367"/>
      <c r="J258" s="231"/>
    </row>
    <row r="259" spans="2:10">
      <c r="B259" s="207"/>
      <c r="C259" s="367"/>
      <c r="D259" s="367"/>
      <c r="E259" s="367"/>
      <c r="F259" s="367"/>
      <c r="G259" s="367"/>
      <c r="H259" s="367"/>
      <c r="I259" s="367"/>
      <c r="J259" s="231"/>
    </row>
    <row r="260" spans="2:10">
      <c r="B260" s="207"/>
      <c r="C260" s="367"/>
      <c r="D260" s="367"/>
      <c r="E260" s="367"/>
      <c r="F260" s="367"/>
      <c r="G260" s="367"/>
      <c r="H260" s="367"/>
      <c r="I260" s="367"/>
      <c r="J260" s="231"/>
    </row>
    <row r="261" spans="2:10">
      <c r="B261" s="207"/>
      <c r="C261" s="367"/>
      <c r="D261" s="367"/>
      <c r="E261" s="367"/>
      <c r="F261" s="367"/>
      <c r="G261" s="367"/>
      <c r="H261" s="367"/>
      <c r="I261" s="367"/>
      <c r="J261" s="231"/>
    </row>
    <row r="262" spans="2:10">
      <c r="B262" s="207"/>
      <c r="C262" s="367"/>
      <c r="D262" s="367"/>
      <c r="E262" s="367"/>
      <c r="F262" s="367"/>
      <c r="G262" s="367"/>
      <c r="H262" s="367"/>
      <c r="I262" s="367"/>
      <c r="J262" s="231"/>
    </row>
    <row r="263" spans="2:10">
      <c r="B263" s="207"/>
      <c r="C263" s="367"/>
      <c r="D263" s="367"/>
      <c r="E263" s="367"/>
      <c r="F263" s="367"/>
      <c r="G263" s="367"/>
      <c r="H263" s="367"/>
      <c r="I263" s="367"/>
      <c r="J263" s="231"/>
    </row>
    <row r="264" spans="2:10">
      <c r="B264" s="207"/>
      <c r="C264" s="367"/>
      <c r="D264" s="367"/>
      <c r="E264" s="367"/>
      <c r="F264" s="367"/>
      <c r="G264" s="367"/>
      <c r="H264" s="367"/>
      <c r="I264" s="367"/>
      <c r="J264" s="231"/>
    </row>
    <row r="265" spans="2:10">
      <c r="B265" s="207"/>
      <c r="C265" s="367"/>
      <c r="D265" s="367"/>
      <c r="E265" s="367"/>
      <c r="F265" s="367"/>
      <c r="G265" s="367"/>
      <c r="H265" s="367"/>
      <c r="I265" s="367"/>
      <c r="J265" s="231"/>
    </row>
    <row r="266" spans="2:10">
      <c r="B266" s="207"/>
      <c r="C266" s="367"/>
      <c r="D266" s="367"/>
      <c r="E266" s="367"/>
      <c r="F266" s="367"/>
      <c r="G266" s="367"/>
      <c r="H266" s="367"/>
      <c r="I266" s="367"/>
      <c r="J266" s="231"/>
    </row>
    <row r="267" spans="2:10">
      <c r="B267" s="207"/>
      <c r="C267" s="367"/>
      <c r="D267" s="367"/>
      <c r="E267" s="367"/>
      <c r="F267" s="367"/>
      <c r="G267" s="367"/>
      <c r="H267" s="367"/>
      <c r="I267" s="367"/>
      <c r="J267" s="231"/>
    </row>
    <row r="268" spans="2:10">
      <c r="B268" s="207"/>
      <c r="C268" s="367"/>
      <c r="D268" s="367"/>
      <c r="E268" s="367"/>
      <c r="F268" s="367"/>
      <c r="G268" s="367"/>
      <c r="H268" s="367"/>
      <c r="I268" s="367"/>
      <c r="J268" s="231"/>
    </row>
    <row r="269" spans="2:10">
      <c r="B269" s="207"/>
      <c r="C269" s="367"/>
      <c r="D269" s="367"/>
      <c r="E269" s="367"/>
      <c r="F269" s="367"/>
      <c r="G269" s="367"/>
      <c r="H269" s="367"/>
      <c r="I269" s="367"/>
      <c r="J269" s="231"/>
    </row>
    <row r="270" spans="2:10">
      <c r="B270" s="207"/>
      <c r="C270" s="367"/>
      <c r="D270" s="367"/>
      <c r="E270" s="367"/>
      <c r="F270" s="367"/>
      <c r="G270" s="367"/>
      <c r="H270" s="367"/>
      <c r="I270" s="367"/>
      <c r="J270" s="231"/>
    </row>
    <row r="271" spans="2:10">
      <c r="B271" s="207"/>
      <c r="C271" s="367"/>
      <c r="D271" s="367"/>
      <c r="E271" s="367"/>
      <c r="F271" s="367"/>
      <c r="G271" s="367"/>
      <c r="H271" s="367"/>
      <c r="I271" s="367"/>
      <c r="J271" s="208"/>
    </row>
    <row r="272" spans="2:10">
      <c r="B272" s="207"/>
      <c r="C272" s="367"/>
      <c r="D272" s="367"/>
      <c r="E272" s="367"/>
      <c r="F272" s="367"/>
      <c r="G272" s="367"/>
      <c r="H272" s="367"/>
      <c r="I272" s="367"/>
      <c r="J272" s="208"/>
    </row>
    <row r="273" spans="2:10">
      <c r="B273" s="207"/>
      <c r="C273" s="367"/>
      <c r="D273" s="367"/>
      <c r="E273" s="367"/>
      <c r="F273" s="367"/>
      <c r="G273" s="367"/>
      <c r="H273" s="367"/>
      <c r="I273" s="367"/>
      <c r="J273" s="208"/>
    </row>
    <row r="274" spans="2:10">
      <c r="B274" s="207"/>
      <c r="C274" s="367"/>
      <c r="D274" s="367"/>
      <c r="E274" s="367"/>
      <c r="F274" s="367"/>
      <c r="G274" s="367"/>
      <c r="H274" s="367"/>
      <c r="I274" s="367"/>
      <c r="J274" s="208"/>
    </row>
    <row r="275" spans="2:10">
      <c r="B275" s="207"/>
      <c r="C275" s="367"/>
      <c r="D275" s="367"/>
      <c r="E275" s="367"/>
      <c r="F275" s="367"/>
      <c r="G275" s="367"/>
      <c r="H275" s="367"/>
      <c r="I275" s="367"/>
      <c r="J275" s="208"/>
    </row>
    <row r="276" spans="2:10">
      <c r="B276" s="207"/>
      <c r="C276" s="367"/>
      <c r="D276" s="367"/>
      <c r="E276" s="367"/>
      <c r="F276" s="367"/>
      <c r="G276" s="367"/>
      <c r="H276" s="367"/>
      <c r="I276" s="367"/>
      <c r="J276" s="208"/>
    </row>
    <row r="277" spans="2:10">
      <c r="B277" s="207"/>
      <c r="C277" s="367"/>
      <c r="D277" s="367"/>
      <c r="E277" s="367"/>
      <c r="F277" s="367"/>
      <c r="G277" s="367"/>
      <c r="H277" s="367"/>
      <c r="I277" s="367"/>
      <c r="J277" s="208"/>
    </row>
    <row r="278" spans="2:10">
      <c r="B278" s="207"/>
      <c r="C278" s="367"/>
      <c r="D278" s="367"/>
      <c r="E278" s="367"/>
      <c r="F278" s="367"/>
      <c r="G278" s="367"/>
      <c r="H278" s="367"/>
      <c r="I278" s="367"/>
      <c r="J278" s="208"/>
    </row>
    <row r="279" spans="2:10">
      <c r="B279" s="207"/>
      <c r="C279" s="367"/>
      <c r="D279" s="367"/>
      <c r="E279" s="367"/>
      <c r="F279" s="367"/>
      <c r="G279" s="367"/>
      <c r="H279" s="367"/>
      <c r="I279" s="367"/>
      <c r="J279" s="208"/>
    </row>
    <row r="280" spans="2:10">
      <c r="B280" s="207"/>
      <c r="C280" s="367"/>
      <c r="D280" s="367"/>
      <c r="E280" s="367"/>
      <c r="F280" s="367"/>
      <c r="G280" s="367"/>
      <c r="H280" s="367"/>
      <c r="I280" s="367"/>
      <c r="J280" s="208"/>
    </row>
    <row r="281" spans="2:10">
      <c r="B281" s="207"/>
      <c r="C281" s="367"/>
      <c r="D281" s="367"/>
      <c r="E281" s="367"/>
      <c r="F281" s="367"/>
      <c r="G281" s="367"/>
      <c r="H281" s="367"/>
      <c r="I281" s="367"/>
      <c r="J281" s="208"/>
    </row>
    <row r="282" spans="2:10">
      <c r="B282" s="207"/>
      <c r="C282" s="367"/>
      <c r="D282" s="367"/>
      <c r="E282" s="367"/>
      <c r="F282" s="367"/>
      <c r="G282" s="367"/>
      <c r="H282" s="367"/>
      <c r="I282" s="367"/>
      <c r="J282" s="208"/>
    </row>
    <row r="283" spans="2:10">
      <c r="B283" s="207"/>
      <c r="C283" s="367"/>
      <c r="D283" s="367"/>
      <c r="E283" s="367"/>
      <c r="F283" s="367"/>
      <c r="G283" s="367"/>
      <c r="H283" s="367"/>
      <c r="I283" s="367"/>
      <c r="J283" s="208"/>
    </row>
    <row r="284" spans="2:10">
      <c r="B284" s="207"/>
      <c r="C284" s="367"/>
      <c r="D284" s="367"/>
      <c r="E284" s="367"/>
      <c r="F284" s="367"/>
      <c r="G284" s="367"/>
      <c r="H284" s="367"/>
      <c r="I284" s="367"/>
      <c r="J284" s="208"/>
    </row>
    <row r="285" spans="2:10">
      <c r="B285" s="207"/>
      <c r="C285" s="367"/>
      <c r="D285" s="367"/>
      <c r="E285" s="367"/>
      <c r="F285" s="367"/>
      <c r="G285" s="367"/>
      <c r="H285" s="367"/>
      <c r="I285" s="367"/>
      <c r="J285" s="208"/>
    </row>
    <row r="286" spans="2:10">
      <c r="B286" s="207"/>
      <c r="J286" s="208"/>
    </row>
    <row r="287" spans="2:10">
      <c r="B287" s="207"/>
      <c r="C287" s="362" t="s">
        <v>1490</v>
      </c>
      <c r="D287" s="362"/>
      <c r="E287" s="362"/>
      <c r="F287" s="362"/>
      <c r="G287" s="362"/>
      <c r="H287" s="362"/>
      <c r="I287" s="362"/>
      <c r="J287" s="208"/>
    </row>
    <row r="288" spans="2:10">
      <c r="B288" s="207"/>
      <c r="C288" s="362"/>
      <c r="D288" s="362"/>
      <c r="E288" s="362"/>
      <c r="F288" s="362"/>
      <c r="G288" s="362"/>
      <c r="H288" s="362"/>
      <c r="I288" s="362"/>
      <c r="J288" s="208"/>
    </row>
    <row r="289" spans="2:10">
      <c r="B289" s="209"/>
      <c r="C289" s="210"/>
      <c r="D289" s="210"/>
      <c r="E289" s="210"/>
      <c r="F289" s="210"/>
      <c r="G289" s="210"/>
      <c r="H289" s="210"/>
      <c r="I289" s="210" t="s">
        <v>1491</v>
      </c>
      <c r="J289" s="211"/>
    </row>
    <row r="292" spans="2:10">
      <c r="B292" s="204"/>
      <c r="C292" s="215"/>
      <c r="D292" s="205"/>
      <c r="E292" s="205"/>
      <c r="F292" s="205"/>
      <c r="G292" s="205"/>
      <c r="H292" s="205"/>
      <c r="I292" s="205"/>
      <c r="J292" s="206"/>
    </row>
    <row r="293" spans="2:10">
      <c r="B293" s="207"/>
      <c r="J293" s="208"/>
    </row>
    <row r="294" spans="2:10">
      <c r="B294" s="207"/>
      <c r="J294" s="208"/>
    </row>
    <row r="295" spans="2:10" ht="24.95">
      <c r="B295" s="207"/>
      <c r="D295" s="364" t="s">
        <v>1492</v>
      </c>
      <c r="E295" s="364"/>
      <c r="F295" s="364"/>
      <c r="G295" s="364"/>
      <c r="H295" s="364"/>
      <c r="I295" s="213"/>
      <c r="J295" s="208"/>
    </row>
    <row r="296" spans="2:10" ht="24.95">
      <c r="B296" s="207"/>
      <c r="D296" s="364"/>
      <c r="E296" s="364"/>
      <c r="F296" s="364"/>
      <c r="G296" s="364"/>
      <c r="H296" s="364"/>
      <c r="I296" s="213"/>
      <c r="J296" s="208"/>
    </row>
    <row r="297" spans="2:10" ht="24.95">
      <c r="B297" s="207"/>
      <c r="D297" s="364"/>
      <c r="E297" s="364"/>
      <c r="F297" s="364"/>
      <c r="G297" s="364"/>
      <c r="H297" s="364"/>
      <c r="I297" s="213"/>
      <c r="J297" s="208"/>
    </row>
    <row r="298" spans="2:10">
      <c r="B298" s="207"/>
      <c r="J298" s="208"/>
    </row>
    <row r="299" spans="2:10" ht="17.100000000000001" thickBot="1">
      <c r="B299" s="207"/>
      <c r="J299" s="208"/>
    </row>
    <row r="300" spans="2:10" ht="45.95" thickTop="1">
      <c r="B300" s="207"/>
      <c r="C300" s="239"/>
      <c r="D300" s="234" t="s">
        <v>1483</v>
      </c>
      <c r="E300" s="234" t="s">
        <v>1408</v>
      </c>
      <c r="F300" s="234" t="s">
        <v>1484</v>
      </c>
      <c r="G300" s="234" t="s">
        <v>1410</v>
      </c>
      <c r="H300" s="234" t="s">
        <v>1485</v>
      </c>
      <c r="I300" s="251" t="s">
        <v>1486</v>
      </c>
      <c r="J300" s="231"/>
    </row>
    <row r="301" spans="2:10" ht="30">
      <c r="B301" s="207"/>
      <c r="C301" s="235" t="s">
        <v>1487</v>
      </c>
      <c r="D301" s="236">
        <f>'Audit outcomes'!E14</f>
        <v>4</v>
      </c>
      <c r="E301" s="240">
        <f>'Audit outcomes'!E22</f>
        <v>0</v>
      </c>
      <c r="F301" s="240">
        <f>'Audit outcomes'!E30</f>
        <v>0</v>
      </c>
      <c r="G301" s="240">
        <f>'Audit outcomes'!E38</f>
        <v>0</v>
      </c>
      <c r="H301" s="240">
        <f>'Audit outcomes'!E46</f>
        <v>0</v>
      </c>
      <c r="I301" s="242">
        <f>E301/(D301-H301)</f>
        <v>0</v>
      </c>
      <c r="J301" s="231"/>
    </row>
    <row r="302" spans="2:10">
      <c r="B302" s="207"/>
      <c r="C302" s="235" t="s">
        <v>120</v>
      </c>
      <c r="D302" s="236">
        <f>'Audit outcomes'!F14</f>
        <v>85</v>
      </c>
      <c r="E302" s="240">
        <f>'Audit outcomes'!F22</f>
        <v>0</v>
      </c>
      <c r="F302" s="240">
        <f>'Audit outcomes'!F30</f>
        <v>0</v>
      </c>
      <c r="G302" s="240">
        <f>'Audit outcomes'!F38</f>
        <v>0</v>
      </c>
      <c r="H302" s="240">
        <f>'Audit outcomes'!F46</f>
        <v>0</v>
      </c>
      <c r="I302" s="242">
        <f t="shared" ref="I302:I303" si="1">E302/(D302-H302)</f>
        <v>0</v>
      </c>
      <c r="J302" s="231"/>
    </row>
    <row r="303" spans="2:10" ht="17.100000000000001" thickBot="1">
      <c r="B303" s="207"/>
      <c r="C303" s="237" t="s">
        <v>132</v>
      </c>
      <c r="D303" s="238">
        <f>'Audit outcomes'!G14</f>
        <v>41</v>
      </c>
      <c r="E303" s="241">
        <f>'Audit outcomes'!G22</f>
        <v>0</v>
      </c>
      <c r="F303" s="241">
        <f>'Audit outcomes'!G30</f>
        <v>0</v>
      </c>
      <c r="G303" s="241">
        <f>'Audit outcomes'!G38</f>
        <v>0</v>
      </c>
      <c r="H303" s="241">
        <f>'Audit outcomes'!G46</f>
        <v>0</v>
      </c>
      <c r="I303" s="243">
        <f t="shared" si="1"/>
        <v>0</v>
      </c>
      <c r="J303" s="231"/>
    </row>
    <row r="304" spans="2:10" ht="17.100000000000001" thickTop="1">
      <c r="B304" s="207"/>
      <c r="C304" s="227"/>
      <c r="D304" s="227"/>
      <c r="E304" s="227"/>
      <c r="F304" s="227"/>
      <c r="G304" s="227"/>
      <c r="H304" s="227"/>
      <c r="I304" s="227"/>
      <c r="J304" s="231"/>
    </row>
    <row r="305" spans="2:10">
      <c r="B305" s="207"/>
      <c r="C305" s="227" t="s">
        <v>1493</v>
      </c>
      <c r="D305" s="227"/>
      <c r="E305" s="227"/>
      <c r="F305" s="227"/>
      <c r="G305" s="227"/>
      <c r="H305" s="227"/>
      <c r="I305" s="227"/>
      <c r="J305" s="231"/>
    </row>
    <row r="306" spans="2:10">
      <c r="B306" s="207"/>
      <c r="C306" s="367" t="s">
        <v>1494</v>
      </c>
      <c r="D306" s="367"/>
      <c r="E306" s="367"/>
      <c r="F306" s="367"/>
      <c r="G306" s="367"/>
      <c r="H306" s="367"/>
      <c r="I306" s="367"/>
      <c r="J306" s="231"/>
    </row>
    <row r="307" spans="2:10">
      <c r="B307" s="207"/>
      <c r="C307" s="367"/>
      <c r="D307" s="367"/>
      <c r="E307" s="367"/>
      <c r="F307" s="367"/>
      <c r="G307" s="367"/>
      <c r="H307" s="367"/>
      <c r="I307" s="367"/>
      <c r="J307" s="231"/>
    </row>
    <row r="308" spans="2:10">
      <c r="B308" s="207"/>
      <c r="C308" s="367"/>
      <c r="D308" s="367"/>
      <c r="E308" s="367"/>
      <c r="F308" s="367"/>
      <c r="G308" s="367"/>
      <c r="H308" s="367"/>
      <c r="I308" s="367"/>
      <c r="J308" s="231"/>
    </row>
    <row r="309" spans="2:10">
      <c r="B309" s="207"/>
      <c r="C309" s="367"/>
      <c r="D309" s="367"/>
      <c r="E309" s="367"/>
      <c r="F309" s="367"/>
      <c r="G309" s="367"/>
      <c r="H309" s="367"/>
      <c r="I309" s="367"/>
      <c r="J309" s="231"/>
    </row>
    <row r="310" spans="2:10">
      <c r="B310" s="207"/>
      <c r="C310" s="367"/>
      <c r="D310" s="367"/>
      <c r="E310" s="367"/>
      <c r="F310" s="367"/>
      <c r="G310" s="367"/>
      <c r="H310" s="367"/>
      <c r="I310" s="367"/>
      <c r="J310" s="231"/>
    </row>
    <row r="311" spans="2:10">
      <c r="B311" s="207"/>
      <c r="C311" s="367"/>
      <c r="D311" s="367"/>
      <c r="E311" s="367"/>
      <c r="F311" s="367"/>
      <c r="G311" s="367"/>
      <c r="H311" s="367"/>
      <c r="I311" s="367"/>
      <c r="J311" s="231"/>
    </row>
    <row r="312" spans="2:10">
      <c r="B312" s="207"/>
      <c r="C312" s="367"/>
      <c r="D312" s="367"/>
      <c r="E312" s="367"/>
      <c r="F312" s="367"/>
      <c r="G312" s="367"/>
      <c r="H312" s="367"/>
      <c r="I312" s="367"/>
      <c r="J312" s="231"/>
    </row>
    <row r="313" spans="2:10">
      <c r="B313" s="207"/>
      <c r="C313" s="367"/>
      <c r="D313" s="367"/>
      <c r="E313" s="367"/>
      <c r="F313" s="367"/>
      <c r="G313" s="367"/>
      <c r="H313" s="367"/>
      <c r="I313" s="367"/>
      <c r="J313" s="231"/>
    </row>
    <row r="314" spans="2:10">
      <c r="B314" s="207"/>
      <c r="C314" s="367"/>
      <c r="D314" s="367"/>
      <c r="E314" s="367"/>
      <c r="F314" s="367"/>
      <c r="G314" s="367"/>
      <c r="H314" s="367"/>
      <c r="I314" s="367"/>
      <c r="J314" s="231"/>
    </row>
    <row r="315" spans="2:10">
      <c r="B315" s="207"/>
      <c r="C315" s="367"/>
      <c r="D315" s="367"/>
      <c r="E315" s="367"/>
      <c r="F315" s="367"/>
      <c r="G315" s="367"/>
      <c r="H315" s="367"/>
      <c r="I315" s="367"/>
      <c r="J315" s="231"/>
    </row>
    <row r="316" spans="2:10">
      <c r="B316" s="207"/>
      <c r="C316" s="367"/>
      <c r="D316" s="367"/>
      <c r="E316" s="367"/>
      <c r="F316" s="367"/>
      <c r="G316" s="367"/>
      <c r="H316" s="367"/>
      <c r="I316" s="367"/>
      <c r="J316" s="231"/>
    </row>
    <row r="317" spans="2:10">
      <c r="B317" s="207"/>
      <c r="C317" s="367"/>
      <c r="D317" s="367"/>
      <c r="E317" s="367"/>
      <c r="F317" s="367"/>
      <c r="G317" s="367"/>
      <c r="H317" s="367"/>
      <c r="I317" s="367"/>
      <c r="J317" s="231"/>
    </row>
    <row r="318" spans="2:10">
      <c r="B318" s="207"/>
      <c r="C318" s="367"/>
      <c r="D318" s="367"/>
      <c r="E318" s="367"/>
      <c r="F318" s="367"/>
      <c r="G318" s="367"/>
      <c r="H318" s="367"/>
      <c r="I318" s="367"/>
      <c r="J318" s="231"/>
    </row>
    <row r="319" spans="2:10">
      <c r="B319" s="207"/>
      <c r="C319" s="367"/>
      <c r="D319" s="367"/>
      <c r="E319" s="367"/>
      <c r="F319" s="367"/>
      <c r="G319" s="367"/>
      <c r="H319" s="367"/>
      <c r="I319" s="367"/>
      <c r="J319" s="208"/>
    </row>
    <row r="320" spans="2:10">
      <c r="B320" s="207"/>
      <c r="C320" s="367"/>
      <c r="D320" s="367"/>
      <c r="E320" s="367"/>
      <c r="F320" s="367"/>
      <c r="G320" s="367"/>
      <c r="H320" s="367"/>
      <c r="I320" s="367"/>
      <c r="J320" s="208"/>
    </row>
    <row r="321" spans="2:10">
      <c r="B321" s="207"/>
      <c r="C321" s="367"/>
      <c r="D321" s="367"/>
      <c r="E321" s="367"/>
      <c r="F321" s="367"/>
      <c r="G321" s="367"/>
      <c r="H321" s="367"/>
      <c r="I321" s="367"/>
      <c r="J321" s="208"/>
    </row>
    <row r="322" spans="2:10">
      <c r="B322" s="207"/>
      <c r="C322" s="367"/>
      <c r="D322" s="367"/>
      <c r="E322" s="367"/>
      <c r="F322" s="367"/>
      <c r="G322" s="367"/>
      <c r="H322" s="367"/>
      <c r="I322" s="367"/>
      <c r="J322" s="208"/>
    </row>
    <row r="323" spans="2:10">
      <c r="B323" s="207"/>
      <c r="C323" s="367"/>
      <c r="D323" s="367"/>
      <c r="E323" s="367"/>
      <c r="F323" s="367"/>
      <c r="G323" s="367"/>
      <c r="H323" s="367"/>
      <c r="I323" s="367"/>
      <c r="J323" s="208"/>
    </row>
    <row r="324" spans="2:10">
      <c r="B324" s="207"/>
      <c r="C324" s="367"/>
      <c r="D324" s="367"/>
      <c r="E324" s="367"/>
      <c r="F324" s="367"/>
      <c r="G324" s="367"/>
      <c r="H324" s="367"/>
      <c r="I324" s="367"/>
      <c r="J324" s="208"/>
    </row>
    <row r="325" spans="2:10">
      <c r="B325" s="207"/>
      <c r="C325" s="367"/>
      <c r="D325" s="367"/>
      <c r="E325" s="367"/>
      <c r="F325" s="367"/>
      <c r="G325" s="367"/>
      <c r="H325" s="367"/>
      <c r="I325" s="367"/>
      <c r="J325" s="208"/>
    </row>
    <row r="326" spans="2:10">
      <c r="B326" s="207"/>
      <c r="C326" s="367"/>
      <c r="D326" s="367"/>
      <c r="E326" s="367"/>
      <c r="F326" s="367"/>
      <c r="G326" s="367"/>
      <c r="H326" s="367"/>
      <c r="I326" s="367"/>
      <c r="J326" s="208"/>
    </row>
    <row r="327" spans="2:10">
      <c r="B327" s="207"/>
      <c r="C327" s="367"/>
      <c r="D327" s="367"/>
      <c r="E327" s="367"/>
      <c r="F327" s="367"/>
      <c r="G327" s="367"/>
      <c r="H327" s="367"/>
      <c r="I327" s="367"/>
      <c r="J327" s="208"/>
    </row>
    <row r="328" spans="2:10">
      <c r="B328" s="207"/>
      <c r="C328" s="367"/>
      <c r="D328" s="367"/>
      <c r="E328" s="367"/>
      <c r="F328" s="367"/>
      <c r="G328" s="367"/>
      <c r="H328" s="367"/>
      <c r="I328" s="367"/>
      <c r="J328" s="208"/>
    </row>
    <row r="329" spans="2:10">
      <c r="B329" s="207"/>
      <c r="C329" s="367"/>
      <c r="D329" s="367"/>
      <c r="E329" s="367"/>
      <c r="F329" s="367"/>
      <c r="G329" s="367"/>
      <c r="H329" s="367"/>
      <c r="I329" s="367"/>
      <c r="J329" s="208"/>
    </row>
    <row r="330" spans="2:10">
      <c r="B330" s="207"/>
      <c r="C330" s="367"/>
      <c r="D330" s="367"/>
      <c r="E330" s="367"/>
      <c r="F330" s="367"/>
      <c r="G330" s="367"/>
      <c r="H330" s="367"/>
      <c r="I330" s="367"/>
      <c r="J330" s="208"/>
    </row>
    <row r="331" spans="2:10">
      <c r="B331" s="207"/>
      <c r="C331" s="367"/>
      <c r="D331" s="367"/>
      <c r="E331" s="367"/>
      <c r="F331" s="367"/>
      <c r="G331" s="367"/>
      <c r="H331" s="367"/>
      <c r="I331" s="367"/>
      <c r="J331" s="208"/>
    </row>
    <row r="332" spans="2:10">
      <c r="B332" s="207"/>
      <c r="C332" s="367"/>
      <c r="D332" s="367"/>
      <c r="E332" s="367"/>
      <c r="F332" s="367"/>
      <c r="G332" s="367"/>
      <c r="H332" s="367"/>
      <c r="I332" s="367"/>
      <c r="J332" s="208"/>
    </row>
    <row r="333" spans="2:10">
      <c r="B333" s="207"/>
      <c r="C333" s="367"/>
      <c r="D333" s="367"/>
      <c r="E333" s="367"/>
      <c r="F333" s="367"/>
      <c r="G333" s="367"/>
      <c r="H333" s="367"/>
      <c r="I333" s="367"/>
      <c r="J333" s="208"/>
    </row>
    <row r="334" spans="2:10">
      <c r="B334" s="207"/>
      <c r="J334" s="208"/>
    </row>
    <row r="335" spans="2:10">
      <c r="B335" s="207"/>
      <c r="C335" s="362" t="s">
        <v>1490</v>
      </c>
      <c r="D335" s="362"/>
      <c r="E335" s="362"/>
      <c r="F335" s="362"/>
      <c r="G335" s="362"/>
      <c r="H335" s="362"/>
      <c r="I335" s="362"/>
      <c r="J335" s="208"/>
    </row>
    <row r="336" spans="2:10">
      <c r="B336" s="207"/>
      <c r="C336" s="362"/>
      <c r="D336" s="362"/>
      <c r="E336" s="362"/>
      <c r="F336" s="362"/>
      <c r="G336" s="362"/>
      <c r="H336" s="362"/>
      <c r="I336" s="362"/>
      <c r="J336" s="208"/>
    </row>
    <row r="337" spans="2:10">
      <c r="B337" s="209"/>
      <c r="C337" s="210"/>
      <c r="D337" s="210"/>
      <c r="E337" s="210"/>
      <c r="F337" s="210"/>
      <c r="G337" s="210"/>
      <c r="H337" s="210"/>
      <c r="I337" s="210" t="s">
        <v>1495</v>
      </c>
      <c r="J337" s="211"/>
    </row>
    <row r="340" spans="2:10">
      <c r="B340" s="204"/>
      <c r="C340" s="215"/>
      <c r="D340" s="205"/>
      <c r="E340" s="205"/>
      <c r="F340" s="205"/>
      <c r="G340" s="205"/>
      <c r="H340" s="205"/>
      <c r="I340" s="205"/>
      <c r="J340" s="206"/>
    </row>
    <row r="341" spans="2:10">
      <c r="B341" s="207"/>
      <c r="J341" s="208"/>
    </row>
    <row r="342" spans="2:10">
      <c r="B342" s="207"/>
      <c r="J342" s="208"/>
    </row>
    <row r="343" spans="2:10" ht="24.95">
      <c r="B343" s="207"/>
      <c r="D343" s="364" t="s">
        <v>1496</v>
      </c>
      <c r="E343" s="364"/>
      <c r="F343" s="364"/>
      <c r="G343" s="364"/>
      <c r="H343" s="364"/>
      <c r="I343" s="213"/>
      <c r="J343" s="208"/>
    </row>
    <row r="344" spans="2:10" ht="24.95">
      <c r="B344" s="207"/>
      <c r="D344" s="364"/>
      <c r="E344" s="364"/>
      <c r="F344" s="364"/>
      <c r="G344" s="364"/>
      <c r="H344" s="364"/>
      <c r="I344" s="213"/>
      <c r="J344" s="208"/>
    </row>
    <row r="345" spans="2:10" ht="24.95">
      <c r="B345" s="207"/>
      <c r="D345" s="364"/>
      <c r="E345" s="364"/>
      <c r="F345" s="364"/>
      <c r="G345" s="364"/>
      <c r="H345" s="364"/>
      <c r="I345" s="213"/>
      <c r="J345" s="208"/>
    </row>
    <row r="346" spans="2:10">
      <c r="B346" s="207"/>
      <c r="J346" s="208"/>
    </row>
    <row r="347" spans="2:10" ht="17.100000000000001" thickBot="1">
      <c r="B347" s="207"/>
      <c r="J347" s="208"/>
    </row>
    <row r="348" spans="2:10" ht="45.95" thickTop="1">
      <c r="B348" s="207"/>
      <c r="C348" s="239"/>
      <c r="D348" s="234" t="s">
        <v>1483</v>
      </c>
      <c r="E348" s="234" t="s">
        <v>1408</v>
      </c>
      <c r="F348" s="234" t="s">
        <v>1484</v>
      </c>
      <c r="G348" s="234" t="s">
        <v>1410</v>
      </c>
      <c r="H348" s="234" t="s">
        <v>1485</v>
      </c>
      <c r="I348" s="251" t="s">
        <v>1486</v>
      </c>
      <c r="J348" s="231"/>
    </row>
    <row r="349" spans="2:10" ht="30">
      <c r="B349" s="207"/>
      <c r="C349" s="235" t="s">
        <v>1487</v>
      </c>
      <c r="D349" s="236">
        <f>'Audit outcomes'!E15</f>
        <v>19</v>
      </c>
      <c r="E349" s="240">
        <f>'Audit outcomes'!E23</f>
        <v>0</v>
      </c>
      <c r="F349" s="240">
        <f>'Audit outcomes'!E31</f>
        <v>0</v>
      </c>
      <c r="G349" s="240">
        <f>'Audit outcomes'!E39</f>
        <v>0</v>
      </c>
      <c r="H349" s="240">
        <f>'Audit outcomes'!E47</f>
        <v>0</v>
      </c>
      <c r="I349" s="242">
        <f>E349/(D349-H349)</f>
        <v>0</v>
      </c>
      <c r="J349" s="231"/>
    </row>
    <row r="350" spans="2:10">
      <c r="B350" s="207"/>
      <c r="C350" s="235" t="s">
        <v>120</v>
      </c>
      <c r="D350" s="236">
        <f>'Audit outcomes'!F15</f>
        <v>45</v>
      </c>
      <c r="E350" s="240">
        <f>'Audit outcomes'!F23</f>
        <v>0</v>
      </c>
      <c r="F350" s="240">
        <f>'Audit outcomes'!F31</f>
        <v>0</v>
      </c>
      <c r="G350" s="240">
        <f>'Audit outcomes'!F39</f>
        <v>0</v>
      </c>
      <c r="H350" s="240">
        <f>'Audit outcomes'!F47</f>
        <v>0</v>
      </c>
      <c r="I350" s="242">
        <f t="shared" ref="I350:I351" si="2">E350/(D350-H350)</f>
        <v>0</v>
      </c>
      <c r="J350" s="231"/>
    </row>
    <row r="351" spans="2:10" ht="17.100000000000001" thickBot="1">
      <c r="B351" s="207"/>
      <c r="C351" s="237" t="s">
        <v>132</v>
      </c>
      <c r="D351" s="238">
        <f>'Audit outcomes'!G15</f>
        <v>43</v>
      </c>
      <c r="E351" s="241">
        <f>'Audit outcomes'!G23</f>
        <v>0</v>
      </c>
      <c r="F351" s="241">
        <f>'Audit outcomes'!G31</f>
        <v>0</v>
      </c>
      <c r="G351" s="241">
        <f>'Audit outcomes'!G39</f>
        <v>0</v>
      </c>
      <c r="H351" s="241">
        <f>'Audit outcomes'!G47</f>
        <v>0</v>
      </c>
      <c r="I351" s="243">
        <f t="shared" si="2"/>
        <v>0</v>
      </c>
      <c r="J351" s="231"/>
    </row>
    <row r="352" spans="2:10" ht="17.100000000000001" thickTop="1">
      <c r="B352" s="207"/>
      <c r="C352" s="227"/>
      <c r="D352" s="227"/>
      <c r="E352" s="227"/>
      <c r="F352" s="227"/>
      <c r="G352" s="227"/>
      <c r="H352" s="227"/>
      <c r="I352" s="227"/>
      <c r="J352" s="231"/>
    </row>
    <row r="353" spans="2:10">
      <c r="B353" s="207"/>
      <c r="C353" s="227" t="s">
        <v>1497</v>
      </c>
      <c r="D353" s="227"/>
      <c r="E353" s="227"/>
      <c r="F353" s="227"/>
      <c r="G353" s="227"/>
      <c r="H353" s="227"/>
      <c r="I353" s="227"/>
      <c r="J353" s="231"/>
    </row>
    <row r="354" spans="2:10" ht="15.95" customHeight="1">
      <c r="B354" s="207"/>
      <c r="C354" s="367" t="s">
        <v>1498</v>
      </c>
      <c r="D354" s="367"/>
      <c r="E354" s="367"/>
      <c r="F354" s="367"/>
      <c r="G354" s="367"/>
      <c r="H354" s="367"/>
      <c r="I354" s="367"/>
      <c r="J354" s="231"/>
    </row>
    <row r="355" spans="2:10">
      <c r="B355" s="207"/>
      <c r="C355" s="367"/>
      <c r="D355" s="367"/>
      <c r="E355" s="367"/>
      <c r="F355" s="367"/>
      <c r="G355" s="367"/>
      <c r="H355" s="367"/>
      <c r="I355" s="367"/>
      <c r="J355" s="231"/>
    </row>
    <row r="356" spans="2:10">
      <c r="B356" s="207"/>
      <c r="C356" s="367"/>
      <c r="D356" s="367"/>
      <c r="E356" s="367"/>
      <c r="F356" s="367"/>
      <c r="G356" s="367"/>
      <c r="H356" s="367"/>
      <c r="I356" s="367"/>
      <c r="J356" s="231"/>
    </row>
    <row r="357" spans="2:10">
      <c r="B357" s="207"/>
      <c r="C357" s="367"/>
      <c r="D357" s="367"/>
      <c r="E357" s="367"/>
      <c r="F357" s="367"/>
      <c r="G357" s="367"/>
      <c r="H357" s="367"/>
      <c r="I357" s="367"/>
      <c r="J357" s="231"/>
    </row>
    <row r="358" spans="2:10">
      <c r="B358" s="207"/>
      <c r="C358" s="367"/>
      <c r="D358" s="367"/>
      <c r="E358" s="367"/>
      <c r="F358" s="367"/>
      <c r="G358" s="367"/>
      <c r="H358" s="367"/>
      <c r="I358" s="367"/>
      <c r="J358" s="231"/>
    </row>
    <row r="359" spans="2:10">
      <c r="B359" s="207"/>
      <c r="C359" s="367"/>
      <c r="D359" s="367"/>
      <c r="E359" s="367"/>
      <c r="F359" s="367"/>
      <c r="G359" s="367"/>
      <c r="H359" s="367"/>
      <c r="I359" s="367"/>
      <c r="J359" s="231"/>
    </row>
    <row r="360" spans="2:10">
      <c r="B360" s="207"/>
      <c r="C360" s="367"/>
      <c r="D360" s="367"/>
      <c r="E360" s="367"/>
      <c r="F360" s="367"/>
      <c r="G360" s="367"/>
      <c r="H360" s="367"/>
      <c r="I360" s="367"/>
      <c r="J360" s="231"/>
    </row>
    <row r="361" spans="2:10">
      <c r="B361" s="207"/>
      <c r="C361" s="367"/>
      <c r="D361" s="367"/>
      <c r="E361" s="367"/>
      <c r="F361" s="367"/>
      <c r="G361" s="367"/>
      <c r="H361" s="367"/>
      <c r="I361" s="367"/>
      <c r="J361" s="231"/>
    </row>
    <row r="362" spans="2:10">
      <c r="B362" s="207"/>
      <c r="C362" s="367"/>
      <c r="D362" s="367"/>
      <c r="E362" s="367"/>
      <c r="F362" s="367"/>
      <c r="G362" s="367"/>
      <c r="H362" s="367"/>
      <c r="I362" s="367"/>
      <c r="J362" s="231"/>
    </row>
    <row r="363" spans="2:10">
      <c r="B363" s="207"/>
      <c r="C363" s="367"/>
      <c r="D363" s="367"/>
      <c r="E363" s="367"/>
      <c r="F363" s="367"/>
      <c r="G363" s="367"/>
      <c r="H363" s="367"/>
      <c r="I363" s="367"/>
      <c r="J363" s="231"/>
    </row>
    <row r="364" spans="2:10">
      <c r="B364" s="207"/>
      <c r="C364" s="367"/>
      <c r="D364" s="367"/>
      <c r="E364" s="367"/>
      <c r="F364" s="367"/>
      <c r="G364" s="367"/>
      <c r="H364" s="367"/>
      <c r="I364" s="367"/>
      <c r="J364" s="231"/>
    </row>
    <row r="365" spans="2:10">
      <c r="B365" s="207"/>
      <c r="C365" s="244"/>
      <c r="D365" s="244"/>
      <c r="E365" s="244"/>
      <c r="F365" s="244"/>
      <c r="G365" s="244"/>
      <c r="H365" s="244"/>
      <c r="I365" s="244"/>
      <c r="J365" s="231"/>
    </row>
    <row r="366" spans="2:10">
      <c r="B366" s="207"/>
      <c r="C366" s="244"/>
      <c r="D366" s="244"/>
      <c r="E366" s="244"/>
      <c r="F366" s="244"/>
      <c r="G366" s="244"/>
      <c r="H366" s="244"/>
      <c r="I366" s="244"/>
      <c r="J366" s="231"/>
    </row>
    <row r="367" spans="2:10" ht="30">
      <c r="B367" s="207"/>
      <c r="C367" s="244"/>
      <c r="D367" s="244"/>
      <c r="E367" s="244"/>
      <c r="F367" s="244"/>
      <c r="G367" s="216" t="s">
        <v>1499</v>
      </c>
      <c r="H367" s="253">
        <f>'Wage information (RMI only)'!C2</f>
        <v>8900</v>
      </c>
      <c r="I367" s="216" t="str">
        <f>'Wage information (RMI only)'!D2</f>
        <v>INR/month</v>
      </c>
      <c r="J367" s="208"/>
    </row>
    <row r="368" spans="2:10" ht="30">
      <c r="B368" s="207"/>
      <c r="C368" s="244"/>
      <c r="D368" s="244"/>
      <c r="E368" s="244"/>
      <c r="F368" s="244"/>
      <c r="G368" s="216" t="s">
        <v>1433</v>
      </c>
      <c r="H368" s="253">
        <f>'Wage information (RMI only)'!C3</f>
        <v>18093</v>
      </c>
      <c r="I368" s="216" t="str">
        <f>'Wage information (RMI only)'!D3</f>
        <v>INR/month</v>
      </c>
      <c r="J368" s="208"/>
    </row>
    <row r="369" spans="2:10">
      <c r="B369" s="207"/>
      <c r="C369" s="244"/>
      <c r="D369" s="244"/>
      <c r="E369" s="244"/>
      <c r="F369" s="244"/>
      <c r="G369" s="252"/>
      <c r="H369" s="252"/>
      <c r="I369" s="252"/>
      <c r="J369" s="208"/>
    </row>
    <row r="370" spans="2:10" ht="60">
      <c r="B370" s="207"/>
      <c r="C370" s="244"/>
      <c r="D370" s="244"/>
      <c r="E370" s="244"/>
      <c r="F370" s="244"/>
      <c r="G370" s="252" t="s">
        <v>1500</v>
      </c>
      <c r="H370" s="254">
        <f>'Audit grid'!L273</f>
        <v>0</v>
      </c>
      <c r="I370" s="252" t="s">
        <v>1501</v>
      </c>
      <c r="J370" s="208"/>
    </row>
    <row r="371" spans="2:10">
      <c r="B371" s="207"/>
      <c r="C371" s="244"/>
      <c r="D371" s="244"/>
      <c r="E371" s="244"/>
      <c r="F371" s="244"/>
      <c r="G371" s="244"/>
      <c r="H371" s="244"/>
      <c r="I371" s="244"/>
      <c r="J371" s="208"/>
    </row>
    <row r="372" spans="2:10">
      <c r="B372" s="207"/>
      <c r="C372" s="244"/>
      <c r="D372" s="244"/>
      <c r="E372" s="244"/>
      <c r="F372" s="244"/>
      <c r="G372" s="244"/>
      <c r="H372" s="244"/>
      <c r="I372" s="244"/>
      <c r="J372" s="208"/>
    </row>
    <row r="373" spans="2:10">
      <c r="B373" s="207"/>
      <c r="C373" s="244"/>
      <c r="D373" s="244"/>
      <c r="E373" s="244"/>
      <c r="F373" s="244"/>
      <c r="G373" s="244"/>
      <c r="H373" s="244"/>
      <c r="I373" s="244"/>
      <c r="J373" s="208"/>
    </row>
    <row r="374" spans="2:10">
      <c r="B374" s="207"/>
      <c r="C374" s="244"/>
      <c r="D374" s="244"/>
      <c r="E374" s="244"/>
      <c r="F374" s="244"/>
      <c r="G374" s="244"/>
      <c r="H374" s="244"/>
      <c r="I374" s="244"/>
      <c r="J374" s="208"/>
    </row>
    <row r="375" spans="2:10">
      <c r="B375" s="207"/>
      <c r="C375" s="244"/>
      <c r="D375" s="244"/>
      <c r="E375" s="244"/>
      <c r="F375" s="244"/>
      <c r="G375" s="244"/>
      <c r="H375" s="244"/>
      <c r="I375" s="244"/>
      <c r="J375" s="208"/>
    </row>
    <row r="376" spans="2:10">
      <c r="B376" s="207"/>
      <c r="C376" s="244"/>
      <c r="D376" s="244"/>
      <c r="E376" s="244"/>
      <c r="F376" s="244"/>
      <c r="G376" s="244"/>
      <c r="H376" s="244"/>
      <c r="I376" s="244"/>
      <c r="J376" s="208"/>
    </row>
    <row r="377" spans="2:10">
      <c r="B377" s="207"/>
      <c r="J377" s="208"/>
    </row>
    <row r="378" spans="2:10">
      <c r="B378" s="207"/>
      <c r="C378" s="362" t="s">
        <v>1490</v>
      </c>
      <c r="D378" s="362"/>
      <c r="E378" s="362"/>
      <c r="F378" s="362"/>
      <c r="G378" s="362"/>
      <c r="H378" s="362"/>
      <c r="I378" s="362"/>
      <c r="J378" s="208"/>
    </row>
    <row r="379" spans="2:10">
      <c r="B379" s="207"/>
      <c r="C379" s="362"/>
      <c r="D379" s="362"/>
      <c r="E379" s="362"/>
      <c r="F379" s="362"/>
      <c r="G379" s="362"/>
      <c r="H379" s="362"/>
      <c r="I379" s="362"/>
      <c r="J379" s="208"/>
    </row>
    <row r="380" spans="2:10">
      <c r="B380" s="209"/>
      <c r="C380" s="210"/>
      <c r="D380" s="210"/>
      <c r="E380" s="210"/>
      <c r="F380" s="210"/>
      <c r="G380" s="210"/>
      <c r="H380" s="210"/>
      <c r="I380" s="210" t="s">
        <v>1502</v>
      </c>
      <c r="J380" s="211"/>
    </row>
    <row r="383" spans="2:10">
      <c r="B383" s="204"/>
      <c r="C383" s="215"/>
      <c r="D383" s="205"/>
      <c r="E383" s="205"/>
      <c r="F383" s="205"/>
      <c r="G383" s="205"/>
      <c r="H383" s="205"/>
      <c r="I383" s="205"/>
      <c r="J383" s="206"/>
    </row>
    <row r="384" spans="2:10">
      <c r="B384" s="207"/>
      <c r="J384" s="208"/>
    </row>
    <row r="385" spans="2:10">
      <c r="B385" s="207"/>
      <c r="J385" s="208"/>
    </row>
    <row r="386" spans="2:10" ht="24.95">
      <c r="B386" s="207"/>
      <c r="D386" s="364" t="s">
        <v>1503</v>
      </c>
      <c r="E386" s="364"/>
      <c r="F386" s="364"/>
      <c r="G386" s="364"/>
      <c r="H386" s="364"/>
      <c r="I386" s="213"/>
      <c r="J386" s="208"/>
    </row>
    <row r="387" spans="2:10" ht="24.95">
      <c r="B387" s="207"/>
      <c r="D387" s="364"/>
      <c r="E387" s="364"/>
      <c r="F387" s="364"/>
      <c r="G387" s="364"/>
      <c r="H387" s="364"/>
      <c r="I387" s="213"/>
      <c r="J387" s="208"/>
    </row>
    <row r="388" spans="2:10" ht="24.95">
      <c r="B388" s="207"/>
      <c r="D388" s="364"/>
      <c r="E388" s="364"/>
      <c r="F388" s="364"/>
      <c r="G388" s="364"/>
      <c r="H388" s="364"/>
      <c r="I388" s="213"/>
      <c r="J388" s="208"/>
    </row>
    <row r="389" spans="2:10">
      <c r="B389" s="207"/>
      <c r="J389" s="208"/>
    </row>
    <row r="390" spans="2:10" ht="17.100000000000001" thickBot="1">
      <c r="B390" s="207"/>
      <c r="J390" s="208"/>
    </row>
    <row r="391" spans="2:10" ht="45.95" thickTop="1">
      <c r="B391" s="207"/>
      <c r="C391" s="239"/>
      <c r="D391" s="234" t="s">
        <v>1483</v>
      </c>
      <c r="E391" s="234" t="s">
        <v>1408</v>
      </c>
      <c r="F391" s="234" t="s">
        <v>1484</v>
      </c>
      <c r="G391" s="234" t="s">
        <v>1410</v>
      </c>
      <c r="H391" s="234" t="s">
        <v>1485</v>
      </c>
      <c r="I391" s="251" t="s">
        <v>1486</v>
      </c>
      <c r="J391" s="231"/>
    </row>
    <row r="392" spans="2:10" ht="30">
      <c r="B392" s="207"/>
      <c r="C392" s="235" t="s">
        <v>1487</v>
      </c>
      <c r="D392" s="236">
        <f>'Audit outcomes'!E16</f>
        <v>0</v>
      </c>
      <c r="E392" s="240">
        <f>'Audit outcomes'!E24</f>
        <v>0</v>
      </c>
      <c r="F392" s="240">
        <f>'Audit outcomes'!E32</f>
        <v>0</v>
      </c>
      <c r="G392" s="240">
        <f>'Audit outcomes'!E40</f>
        <v>0</v>
      </c>
      <c r="H392" s="240">
        <f>'Audit outcomes'!E48</f>
        <v>0</v>
      </c>
      <c r="I392" s="242">
        <f>IFERROR(E392/(D392-H392),0)</f>
        <v>0</v>
      </c>
      <c r="J392" s="231"/>
    </row>
    <row r="393" spans="2:10">
      <c r="B393" s="207"/>
      <c r="C393" s="235" t="s">
        <v>120</v>
      </c>
      <c r="D393" s="236">
        <f>'Audit outcomes'!F16</f>
        <v>22</v>
      </c>
      <c r="E393" s="240">
        <f>'Audit outcomes'!F24</f>
        <v>0</v>
      </c>
      <c r="F393" s="240">
        <f>'Audit outcomes'!F32</f>
        <v>0</v>
      </c>
      <c r="G393" s="240">
        <f>'Audit outcomes'!F40</f>
        <v>0</v>
      </c>
      <c r="H393" s="240">
        <f>'Audit outcomes'!F48</f>
        <v>0</v>
      </c>
      <c r="I393" s="242">
        <f t="shared" ref="I393:I394" si="3">E393/(D393-H393)</f>
        <v>0</v>
      </c>
      <c r="J393" s="231"/>
    </row>
    <row r="394" spans="2:10" ht="17.100000000000001" thickBot="1">
      <c r="B394" s="207"/>
      <c r="C394" s="237" t="s">
        <v>132</v>
      </c>
      <c r="D394" s="238">
        <f>'Audit outcomes'!G16</f>
        <v>12</v>
      </c>
      <c r="E394" s="241">
        <f>'Audit outcomes'!G24</f>
        <v>0</v>
      </c>
      <c r="F394" s="241">
        <f>'Audit outcomes'!G32</f>
        <v>0</v>
      </c>
      <c r="G394" s="241">
        <f>'Audit outcomes'!G40</f>
        <v>0</v>
      </c>
      <c r="H394" s="241">
        <f>'Audit outcomes'!G48</f>
        <v>0</v>
      </c>
      <c r="I394" s="243">
        <f t="shared" si="3"/>
        <v>0</v>
      </c>
      <c r="J394" s="231"/>
    </row>
    <row r="395" spans="2:10" ht="17.100000000000001" thickTop="1">
      <c r="B395" s="207"/>
      <c r="C395" s="227"/>
      <c r="D395" s="227"/>
      <c r="E395" s="227"/>
      <c r="F395" s="227"/>
      <c r="G395" s="227"/>
      <c r="H395" s="227"/>
      <c r="I395" s="227"/>
      <c r="J395" s="231"/>
    </row>
    <row r="396" spans="2:10">
      <c r="B396" s="207"/>
      <c r="C396" s="227" t="s">
        <v>1504</v>
      </c>
      <c r="D396" s="227"/>
      <c r="E396" s="227"/>
      <c r="F396" s="227"/>
      <c r="G396" s="227"/>
      <c r="H396" s="227"/>
      <c r="I396" s="227"/>
      <c r="J396" s="231"/>
    </row>
    <row r="397" spans="2:10" ht="15.95" customHeight="1">
      <c r="B397" s="207"/>
      <c r="C397" s="367" t="s">
        <v>1505</v>
      </c>
      <c r="D397" s="367"/>
      <c r="E397" s="367"/>
      <c r="F397" s="367"/>
      <c r="G397" s="367"/>
      <c r="H397" s="367"/>
      <c r="I397" s="367"/>
      <c r="J397" s="231"/>
    </row>
    <row r="398" spans="2:10">
      <c r="B398" s="207"/>
      <c r="C398" s="367"/>
      <c r="D398" s="367"/>
      <c r="E398" s="367"/>
      <c r="F398" s="367"/>
      <c r="G398" s="367"/>
      <c r="H398" s="367"/>
      <c r="I398" s="367"/>
      <c r="J398" s="231"/>
    </row>
    <row r="399" spans="2:10">
      <c r="B399" s="207"/>
      <c r="C399" s="367"/>
      <c r="D399" s="367"/>
      <c r="E399" s="367"/>
      <c r="F399" s="367"/>
      <c r="G399" s="367"/>
      <c r="H399" s="367"/>
      <c r="I399" s="367"/>
      <c r="J399" s="231"/>
    </row>
    <row r="400" spans="2:10">
      <c r="B400" s="207"/>
      <c r="C400" s="367"/>
      <c r="D400" s="367"/>
      <c r="E400" s="367"/>
      <c r="F400" s="367"/>
      <c r="G400" s="367"/>
      <c r="H400" s="367"/>
      <c r="I400" s="367"/>
      <c r="J400" s="231"/>
    </row>
    <row r="401" spans="2:10">
      <c r="B401" s="207"/>
      <c r="C401" s="367"/>
      <c r="D401" s="367"/>
      <c r="E401" s="367"/>
      <c r="F401" s="367"/>
      <c r="G401" s="367"/>
      <c r="H401" s="367"/>
      <c r="I401" s="367"/>
      <c r="J401" s="231"/>
    </row>
    <row r="402" spans="2:10">
      <c r="B402" s="207"/>
      <c r="C402" s="367"/>
      <c r="D402" s="367"/>
      <c r="E402" s="367"/>
      <c r="F402" s="367"/>
      <c r="G402" s="367"/>
      <c r="H402" s="367"/>
      <c r="I402" s="367"/>
      <c r="J402" s="231"/>
    </row>
    <row r="403" spans="2:10">
      <c r="B403" s="207"/>
      <c r="C403" s="367"/>
      <c r="D403" s="367"/>
      <c r="E403" s="367"/>
      <c r="F403" s="367"/>
      <c r="G403" s="367"/>
      <c r="H403" s="367"/>
      <c r="I403" s="367"/>
      <c r="J403" s="231"/>
    </row>
    <row r="404" spans="2:10">
      <c r="B404" s="207"/>
      <c r="C404" s="367"/>
      <c r="D404" s="367"/>
      <c r="E404" s="367"/>
      <c r="F404" s="367"/>
      <c r="G404" s="367"/>
      <c r="H404" s="367"/>
      <c r="I404" s="367"/>
      <c r="J404" s="231"/>
    </row>
    <row r="405" spans="2:10">
      <c r="B405" s="207"/>
      <c r="C405" s="367"/>
      <c r="D405" s="367"/>
      <c r="E405" s="367"/>
      <c r="F405" s="367"/>
      <c r="G405" s="367"/>
      <c r="H405" s="367"/>
      <c r="I405" s="367"/>
      <c r="J405" s="231"/>
    </row>
    <row r="406" spans="2:10">
      <c r="B406" s="207"/>
      <c r="C406" s="367"/>
      <c r="D406" s="367"/>
      <c r="E406" s="367"/>
      <c r="F406" s="367"/>
      <c r="G406" s="367"/>
      <c r="H406" s="367"/>
      <c r="I406" s="367"/>
      <c r="J406" s="231"/>
    </row>
    <row r="407" spans="2:10">
      <c r="B407" s="207"/>
      <c r="C407" s="367"/>
      <c r="D407" s="367"/>
      <c r="E407" s="367"/>
      <c r="F407" s="367"/>
      <c r="G407" s="367"/>
      <c r="H407" s="367"/>
      <c r="I407" s="367"/>
      <c r="J407" s="231"/>
    </row>
    <row r="408" spans="2:10">
      <c r="B408" s="207"/>
      <c r="C408" s="367"/>
      <c r="D408" s="367"/>
      <c r="E408" s="367"/>
      <c r="F408" s="367"/>
      <c r="G408" s="367"/>
      <c r="H408" s="367"/>
      <c r="I408" s="367"/>
      <c r="J408" s="231"/>
    </row>
    <row r="409" spans="2:10">
      <c r="B409" s="207"/>
      <c r="C409" s="367"/>
      <c r="D409" s="367"/>
      <c r="E409" s="367"/>
      <c r="F409" s="367"/>
      <c r="G409" s="367"/>
      <c r="H409" s="367"/>
      <c r="I409" s="367"/>
      <c r="J409" s="231"/>
    </row>
    <row r="410" spans="2:10">
      <c r="B410" s="207"/>
      <c r="C410" s="367"/>
      <c r="D410" s="367"/>
      <c r="E410" s="367"/>
      <c r="F410" s="367"/>
      <c r="G410" s="367"/>
      <c r="H410" s="367"/>
      <c r="I410" s="367"/>
      <c r="J410" s="208"/>
    </row>
    <row r="411" spans="2:10">
      <c r="B411" s="207"/>
      <c r="C411" s="367"/>
      <c r="D411" s="367"/>
      <c r="E411" s="367"/>
      <c r="F411" s="367"/>
      <c r="G411" s="367"/>
      <c r="H411" s="367"/>
      <c r="I411" s="367"/>
      <c r="J411" s="208"/>
    </row>
    <row r="412" spans="2:10">
      <c r="B412" s="207"/>
      <c r="C412" s="367"/>
      <c r="D412" s="367"/>
      <c r="E412" s="367"/>
      <c r="F412" s="367"/>
      <c r="G412" s="367"/>
      <c r="H412" s="367"/>
      <c r="I412" s="367"/>
      <c r="J412" s="208"/>
    </row>
    <row r="413" spans="2:10">
      <c r="B413" s="207"/>
      <c r="C413" s="367"/>
      <c r="D413" s="367"/>
      <c r="E413" s="367"/>
      <c r="F413" s="367"/>
      <c r="G413" s="367"/>
      <c r="H413" s="367"/>
      <c r="I413" s="367"/>
      <c r="J413" s="208"/>
    </row>
    <row r="414" spans="2:10">
      <c r="B414" s="207"/>
      <c r="C414" s="367"/>
      <c r="D414" s="367"/>
      <c r="E414" s="367"/>
      <c r="F414" s="367"/>
      <c r="G414" s="367"/>
      <c r="H414" s="367"/>
      <c r="I414" s="367"/>
      <c r="J414" s="208"/>
    </row>
    <row r="415" spans="2:10">
      <c r="B415" s="207"/>
      <c r="C415" s="367"/>
      <c r="D415" s="367"/>
      <c r="E415" s="367"/>
      <c r="F415" s="367"/>
      <c r="G415" s="367"/>
      <c r="H415" s="367"/>
      <c r="I415" s="367"/>
      <c r="J415" s="208"/>
    </row>
    <row r="416" spans="2:10">
      <c r="B416" s="207"/>
      <c r="C416" s="367"/>
      <c r="D416" s="367"/>
      <c r="E416" s="367"/>
      <c r="F416" s="367"/>
      <c r="G416" s="367"/>
      <c r="H416" s="367"/>
      <c r="I416" s="367"/>
      <c r="J416" s="208"/>
    </row>
    <row r="417" spans="2:10">
      <c r="B417" s="207"/>
      <c r="C417" s="367"/>
      <c r="D417" s="367"/>
      <c r="E417" s="367"/>
      <c r="F417" s="367"/>
      <c r="G417" s="367"/>
      <c r="H417" s="367"/>
      <c r="I417" s="367"/>
      <c r="J417" s="208"/>
    </row>
    <row r="418" spans="2:10">
      <c r="B418" s="207"/>
      <c r="C418" s="367"/>
      <c r="D418" s="367"/>
      <c r="E418" s="367"/>
      <c r="F418" s="367"/>
      <c r="G418" s="367"/>
      <c r="H418" s="367"/>
      <c r="I418" s="367"/>
      <c r="J418" s="208"/>
    </row>
    <row r="419" spans="2:10">
      <c r="B419" s="207"/>
      <c r="C419" s="367"/>
      <c r="D419" s="367"/>
      <c r="E419" s="367"/>
      <c r="F419" s="367"/>
      <c r="G419" s="367"/>
      <c r="H419" s="367"/>
      <c r="I419" s="367"/>
      <c r="J419" s="208"/>
    </row>
    <row r="420" spans="2:10">
      <c r="B420" s="207"/>
      <c r="C420" s="367"/>
      <c r="D420" s="367"/>
      <c r="E420" s="367"/>
      <c r="F420" s="367"/>
      <c r="G420" s="367"/>
      <c r="H420" s="367"/>
      <c r="I420" s="367"/>
      <c r="J420" s="208"/>
    </row>
    <row r="421" spans="2:10">
      <c r="B421" s="207"/>
      <c r="C421" s="367"/>
      <c r="D421" s="367"/>
      <c r="E421" s="367"/>
      <c r="F421" s="367"/>
      <c r="G421" s="367"/>
      <c r="H421" s="367"/>
      <c r="I421" s="367"/>
      <c r="J421" s="208"/>
    </row>
    <row r="422" spans="2:10">
      <c r="B422" s="207"/>
      <c r="C422" s="367"/>
      <c r="D422" s="367"/>
      <c r="E422" s="367"/>
      <c r="F422" s="367"/>
      <c r="G422" s="367"/>
      <c r="H422" s="367"/>
      <c r="I422" s="367"/>
      <c r="J422" s="208"/>
    </row>
    <row r="423" spans="2:10">
      <c r="B423" s="207"/>
      <c r="C423" s="367"/>
      <c r="D423" s="367"/>
      <c r="E423" s="367"/>
      <c r="F423" s="367"/>
      <c r="G423" s="367"/>
      <c r="H423" s="367"/>
      <c r="I423" s="367"/>
      <c r="J423" s="208"/>
    </row>
    <row r="424" spans="2:10">
      <c r="B424" s="207"/>
      <c r="C424" s="367"/>
      <c r="D424" s="367"/>
      <c r="E424" s="367"/>
      <c r="F424" s="367"/>
      <c r="G424" s="367"/>
      <c r="H424" s="367"/>
      <c r="I424" s="367"/>
      <c r="J424" s="208"/>
    </row>
    <row r="425" spans="2:10">
      <c r="B425" s="207"/>
      <c r="C425" s="367"/>
      <c r="D425" s="367"/>
      <c r="E425" s="367"/>
      <c r="F425" s="367"/>
      <c r="G425" s="367"/>
      <c r="H425" s="367"/>
      <c r="I425" s="367"/>
      <c r="J425" s="208"/>
    </row>
    <row r="426" spans="2:10">
      <c r="B426" s="207"/>
      <c r="J426" s="208"/>
    </row>
    <row r="427" spans="2:10">
      <c r="B427" s="207"/>
      <c r="C427" s="362" t="s">
        <v>1490</v>
      </c>
      <c r="D427" s="362"/>
      <c r="E427" s="362"/>
      <c r="F427" s="362"/>
      <c r="G427" s="362"/>
      <c r="H427" s="362"/>
      <c r="I427" s="362"/>
      <c r="J427" s="208"/>
    </row>
    <row r="428" spans="2:10">
      <c r="B428" s="207"/>
      <c r="C428" s="362"/>
      <c r="D428" s="362"/>
      <c r="E428" s="362"/>
      <c r="F428" s="362"/>
      <c r="G428" s="362"/>
      <c r="H428" s="362"/>
      <c r="I428" s="362"/>
      <c r="J428" s="208"/>
    </row>
    <row r="429" spans="2:10">
      <c r="B429" s="209"/>
      <c r="C429" s="210"/>
      <c r="D429" s="210"/>
      <c r="E429" s="210"/>
      <c r="F429" s="210"/>
      <c r="G429" s="210"/>
      <c r="H429" s="210"/>
      <c r="I429" s="210" t="s">
        <v>1506</v>
      </c>
      <c r="J429" s="211"/>
    </row>
    <row r="432" spans="2:10">
      <c r="B432" s="204"/>
      <c r="C432" s="215"/>
      <c r="D432" s="205"/>
      <c r="E432" s="205"/>
      <c r="F432" s="205"/>
      <c r="G432" s="205"/>
      <c r="H432" s="205"/>
      <c r="I432" s="205"/>
      <c r="J432" s="206"/>
    </row>
    <row r="433" spans="2:10">
      <c r="B433" s="207"/>
      <c r="J433" s="208"/>
    </row>
    <row r="434" spans="2:10">
      <c r="B434" s="207"/>
      <c r="J434" s="208"/>
    </row>
    <row r="435" spans="2:10" ht="24.95">
      <c r="B435" s="207"/>
      <c r="D435" s="364" t="s">
        <v>1507</v>
      </c>
      <c r="E435" s="364"/>
      <c r="F435" s="364"/>
      <c r="G435" s="364"/>
      <c r="H435" s="364"/>
      <c r="I435" s="213"/>
      <c r="J435" s="208"/>
    </row>
    <row r="436" spans="2:10" ht="24.95">
      <c r="B436" s="207"/>
      <c r="D436" s="364"/>
      <c r="E436" s="364"/>
      <c r="F436" s="364"/>
      <c r="G436" s="364"/>
      <c r="H436" s="364"/>
      <c r="I436" s="213"/>
      <c r="J436" s="208"/>
    </row>
    <row r="437" spans="2:10" ht="24.95">
      <c r="B437" s="207"/>
      <c r="D437" s="364"/>
      <c r="E437" s="364"/>
      <c r="F437" s="364"/>
      <c r="G437" s="364"/>
      <c r="H437" s="364"/>
      <c r="I437" s="213"/>
      <c r="J437" s="208"/>
    </row>
    <row r="438" spans="2:10">
      <c r="B438" s="207"/>
      <c r="J438" s="208"/>
    </row>
    <row r="439" spans="2:10" ht="17.100000000000001" thickBot="1">
      <c r="B439" s="207"/>
      <c r="J439" s="208"/>
    </row>
    <row r="440" spans="2:10" ht="45.95" thickTop="1">
      <c r="B440" s="207"/>
      <c r="C440" s="239"/>
      <c r="D440" s="234" t="s">
        <v>1483</v>
      </c>
      <c r="E440" s="234" t="s">
        <v>1408</v>
      </c>
      <c r="F440" s="234" t="s">
        <v>1484</v>
      </c>
      <c r="G440" s="234" t="s">
        <v>1410</v>
      </c>
      <c r="H440" s="234" t="s">
        <v>1485</v>
      </c>
      <c r="I440" s="251" t="s">
        <v>1486</v>
      </c>
      <c r="J440" s="231"/>
    </row>
    <row r="441" spans="2:10" ht="30">
      <c r="B441" s="207"/>
      <c r="C441" s="235" t="s">
        <v>1487</v>
      </c>
      <c r="D441" s="236">
        <f>'Audit outcomes'!E17</f>
        <v>0</v>
      </c>
      <c r="E441" s="240">
        <f>'Audit outcomes'!E25</f>
        <v>0</v>
      </c>
      <c r="F441" s="240">
        <f>'Audit outcomes'!E33</f>
        <v>0</v>
      </c>
      <c r="G441" s="240">
        <f>'Audit outcomes'!E41</f>
        <v>0</v>
      </c>
      <c r="H441" s="240">
        <f>'Audit outcomes'!E49</f>
        <v>0</v>
      </c>
      <c r="I441" s="242">
        <f>IFERROR(E441/(D441-H441),0)</f>
        <v>0</v>
      </c>
      <c r="J441" s="231"/>
    </row>
    <row r="442" spans="2:10">
      <c r="B442" s="207"/>
      <c r="C442" s="235" t="s">
        <v>120</v>
      </c>
      <c r="D442" s="236">
        <f>'Audit outcomes'!F17</f>
        <v>0</v>
      </c>
      <c r="E442" s="240">
        <f>'Audit outcomes'!F25</f>
        <v>0</v>
      </c>
      <c r="F442" s="240">
        <f>'Audit outcomes'!F33</f>
        <v>0</v>
      </c>
      <c r="G442" s="240">
        <f>'Audit outcomes'!F41</f>
        <v>0</v>
      </c>
      <c r="H442" s="240">
        <f>'Audit outcomes'!F49</f>
        <v>0</v>
      </c>
      <c r="I442" s="242">
        <f>IFERROR(E441/(D441-H441),0)</f>
        <v>0</v>
      </c>
      <c r="J442" s="231"/>
    </row>
    <row r="443" spans="2:10" ht="17.100000000000001" thickBot="1">
      <c r="B443" s="207"/>
      <c r="C443" s="237" t="s">
        <v>132</v>
      </c>
      <c r="D443" s="238">
        <f>'Audit outcomes'!G17</f>
        <v>82</v>
      </c>
      <c r="E443" s="241">
        <f>'Audit outcomes'!G25</f>
        <v>0</v>
      </c>
      <c r="F443" s="241">
        <f>'Audit outcomes'!G33</f>
        <v>0</v>
      </c>
      <c r="G443" s="241">
        <f>'Audit outcomes'!G41</f>
        <v>0</v>
      </c>
      <c r="H443" s="241">
        <f>'Audit outcomes'!G49</f>
        <v>0</v>
      </c>
      <c r="I443" s="243">
        <f t="shared" ref="I443" si="4">E443/(D443-H443)</f>
        <v>0</v>
      </c>
      <c r="J443" s="231"/>
    </row>
    <row r="444" spans="2:10" ht="17.100000000000001" thickTop="1">
      <c r="B444" s="207"/>
      <c r="C444" s="227"/>
      <c r="D444" s="227"/>
      <c r="E444" s="227"/>
      <c r="F444" s="227"/>
      <c r="G444" s="227"/>
      <c r="H444" s="227"/>
      <c r="I444" s="227"/>
      <c r="J444" s="231"/>
    </row>
    <row r="445" spans="2:10">
      <c r="B445" s="207"/>
      <c r="C445" s="227" t="s">
        <v>1508</v>
      </c>
      <c r="D445" s="227"/>
      <c r="E445" s="227"/>
      <c r="F445" s="227"/>
      <c r="G445" s="227"/>
      <c r="H445" s="227"/>
      <c r="I445" s="227"/>
      <c r="J445" s="231"/>
    </row>
    <row r="446" spans="2:10">
      <c r="B446" s="207"/>
      <c r="C446" s="367" t="s">
        <v>1509</v>
      </c>
      <c r="D446" s="367"/>
      <c r="E446" s="367"/>
      <c r="F446" s="367"/>
      <c r="G446" s="367"/>
      <c r="H446" s="367"/>
      <c r="I446" s="367"/>
      <c r="J446" s="231"/>
    </row>
    <row r="447" spans="2:10">
      <c r="B447" s="207"/>
      <c r="C447" s="367"/>
      <c r="D447" s="367"/>
      <c r="E447" s="367"/>
      <c r="F447" s="367"/>
      <c r="G447" s="367"/>
      <c r="H447" s="367"/>
      <c r="I447" s="367"/>
      <c r="J447" s="231"/>
    </row>
    <row r="448" spans="2:10">
      <c r="B448" s="207"/>
      <c r="C448" s="367"/>
      <c r="D448" s="367"/>
      <c r="E448" s="367"/>
      <c r="F448" s="367"/>
      <c r="G448" s="367"/>
      <c r="H448" s="367"/>
      <c r="I448" s="367"/>
      <c r="J448" s="231"/>
    </row>
    <row r="449" spans="2:10">
      <c r="B449" s="207"/>
      <c r="C449" s="367"/>
      <c r="D449" s="367"/>
      <c r="E449" s="367"/>
      <c r="F449" s="367"/>
      <c r="G449" s="367"/>
      <c r="H449" s="367"/>
      <c r="I449" s="367"/>
      <c r="J449" s="231"/>
    </row>
    <row r="450" spans="2:10">
      <c r="B450" s="207"/>
      <c r="C450" s="367"/>
      <c r="D450" s="367"/>
      <c r="E450" s="367"/>
      <c r="F450" s="367"/>
      <c r="G450" s="367"/>
      <c r="H450" s="367"/>
      <c r="I450" s="367"/>
      <c r="J450" s="231"/>
    </row>
    <row r="451" spans="2:10">
      <c r="B451" s="207"/>
      <c r="C451" s="367"/>
      <c r="D451" s="367"/>
      <c r="E451" s="367"/>
      <c r="F451" s="367"/>
      <c r="G451" s="367"/>
      <c r="H451" s="367"/>
      <c r="I451" s="367"/>
      <c r="J451" s="231"/>
    </row>
    <row r="452" spans="2:10">
      <c r="B452" s="207"/>
      <c r="C452" s="367"/>
      <c r="D452" s="367"/>
      <c r="E452" s="367"/>
      <c r="F452" s="367"/>
      <c r="G452" s="367"/>
      <c r="H452" s="367"/>
      <c r="I452" s="367"/>
      <c r="J452" s="231"/>
    </row>
    <row r="453" spans="2:10">
      <c r="B453" s="207"/>
      <c r="C453" s="367"/>
      <c r="D453" s="367"/>
      <c r="E453" s="367"/>
      <c r="F453" s="367"/>
      <c r="G453" s="367"/>
      <c r="H453" s="367"/>
      <c r="I453" s="367"/>
      <c r="J453" s="231"/>
    </row>
    <row r="454" spans="2:10">
      <c r="B454" s="207"/>
      <c r="C454" s="367"/>
      <c r="D454" s="367"/>
      <c r="E454" s="367"/>
      <c r="F454" s="367"/>
      <c r="G454" s="367"/>
      <c r="H454" s="367"/>
      <c r="I454" s="367"/>
      <c r="J454" s="231"/>
    </row>
    <row r="455" spans="2:10">
      <c r="B455" s="207"/>
      <c r="C455" s="367"/>
      <c r="D455" s="367"/>
      <c r="E455" s="367"/>
      <c r="F455" s="367"/>
      <c r="G455" s="367"/>
      <c r="H455" s="367"/>
      <c r="I455" s="367"/>
      <c r="J455" s="231"/>
    </row>
    <row r="456" spans="2:10">
      <c r="B456" s="207"/>
      <c r="C456" s="367"/>
      <c r="D456" s="367"/>
      <c r="E456" s="367"/>
      <c r="F456" s="367"/>
      <c r="G456" s="367"/>
      <c r="H456" s="367"/>
      <c r="I456" s="367"/>
      <c r="J456" s="231"/>
    </row>
    <row r="457" spans="2:10">
      <c r="B457" s="207"/>
      <c r="C457" s="367"/>
      <c r="D457" s="367"/>
      <c r="E457" s="367"/>
      <c r="F457" s="367"/>
      <c r="G457" s="367"/>
      <c r="H457" s="367"/>
      <c r="I457" s="367"/>
      <c r="J457" s="231"/>
    </row>
    <row r="458" spans="2:10">
      <c r="B458" s="207"/>
      <c r="C458" s="367"/>
      <c r="D458" s="367"/>
      <c r="E458" s="367"/>
      <c r="F458" s="367"/>
      <c r="G458" s="367"/>
      <c r="H458" s="367"/>
      <c r="I458" s="367"/>
      <c r="J458" s="231"/>
    </row>
    <row r="459" spans="2:10">
      <c r="B459" s="207"/>
      <c r="C459" s="367"/>
      <c r="D459" s="367"/>
      <c r="E459" s="367"/>
      <c r="F459" s="367"/>
      <c r="G459" s="367"/>
      <c r="H459" s="367"/>
      <c r="I459" s="367"/>
      <c r="J459" s="208"/>
    </row>
    <row r="460" spans="2:10">
      <c r="B460" s="207"/>
      <c r="C460" s="367"/>
      <c r="D460" s="367"/>
      <c r="E460" s="367"/>
      <c r="F460" s="367"/>
      <c r="G460" s="367"/>
      <c r="H460" s="367"/>
      <c r="I460" s="367"/>
      <c r="J460" s="208"/>
    </row>
    <row r="461" spans="2:10">
      <c r="B461" s="207"/>
      <c r="C461" s="367"/>
      <c r="D461" s="367"/>
      <c r="E461" s="367"/>
      <c r="F461" s="367"/>
      <c r="G461" s="367"/>
      <c r="H461" s="367"/>
      <c r="I461" s="367"/>
      <c r="J461" s="208"/>
    </row>
    <row r="462" spans="2:10">
      <c r="B462" s="207"/>
      <c r="C462" s="367"/>
      <c r="D462" s="367"/>
      <c r="E462" s="367"/>
      <c r="F462" s="367"/>
      <c r="G462" s="367"/>
      <c r="H462" s="367"/>
      <c r="I462" s="367"/>
      <c r="J462" s="208"/>
    </row>
    <row r="463" spans="2:10">
      <c r="B463" s="207"/>
      <c r="C463" s="367"/>
      <c r="D463" s="367"/>
      <c r="E463" s="367"/>
      <c r="F463" s="367"/>
      <c r="G463" s="367"/>
      <c r="H463" s="367"/>
      <c r="I463" s="367"/>
      <c r="J463" s="208"/>
    </row>
    <row r="464" spans="2:10">
      <c r="B464" s="207"/>
      <c r="C464" s="367"/>
      <c r="D464" s="367"/>
      <c r="E464" s="367"/>
      <c r="F464" s="367"/>
      <c r="G464" s="367"/>
      <c r="H464" s="367"/>
      <c r="I464" s="367"/>
      <c r="J464" s="208"/>
    </row>
    <row r="465" spans="2:10">
      <c r="B465" s="207"/>
      <c r="C465" s="367"/>
      <c r="D465" s="367"/>
      <c r="E465" s="367"/>
      <c r="F465" s="367"/>
      <c r="G465" s="367"/>
      <c r="H465" s="367"/>
      <c r="I465" s="367"/>
      <c r="J465" s="208"/>
    </row>
    <row r="466" spans="2:10">
      <c r="B466" s="207"/>
      <c r="C466" s="367"/>
      <c r="D466" s="367"/>
      <c r="E466" s="367"/>
      <c r="F466" s="367"/>
      <c r="G466" s="367"/>
      <c r="H466" s="367"/>
      <c r="I466" s="367"/>
      <c r="J466" s="208"/>
    </row>
    <row r="467" spans="2:10">
      <c r="B467" s="207"/>
      <c r="C467" s="367"/>
      <c r="D467" s="367"/>
      <c r="E467" s="367"/>
      <c r="F467" s="367"/>
      <c r="G467" s="367"/>
      <c r="H467" s="367"/>
      <c r="I467" s="367"/>
      <c r="J467" s="208"/>
    </row>
    <row r="468" spans="2:10">
      <c r="B468" s="207"/>
      <c r="C468" s="367"/>
      <c r="D468" s="367"/>
      <c r="E468" s="367"/>
      <c r="F468" s="367"/>
      <c r="G468" s="367"/>
      <c r="H468" s="367"/>
      <c r="I468" s="367"/>
      <c r="J468" s="208"/>
    </row>
    <row r="469" spans="2:10">
      <c r="B469" s="207"/>
      <c r="C469" s="367"/>
      <c r="D469" s="367"/>
      <c r="E469" s="367"/>
      <c r="F469" s="367"/>
      <c r="G469" s="367"/>
      <c r="H469" s="367"/>
      <c r="I469" s="367"/>
      <c r="J469" s="208"/>
    </row>
    <row r="470" spans="2:10">
      <c r="B470" s="207"/>
      <c r="C470" s="367"/>
      <c r="D470" s="367"/>
      <c r="E470" s="367"/>
      <c r="F470" s="367"/>
      <c r="G470" s="367"/>
      <c r="H470" s="367"/>
      <c r="I470" s="367"/>
      <c r="J470" s="208"/>
    </row>
    <row r="471" spans="2:10">
      <c r="B471" s="207"/>
      <c r="C471" s="367"/>
      <c r="D471" s="367"/>
      <c r="E471" s="367"/>
      <c r="F471" s="367"/>
      <c r="G471" s="367"/>
      <c r="H471" s="367"/>
      <c r="I471" s="367"/>
      <c r="J471" s="208"/>
    </row>
    <row r="472" spans="2:10">
      <c r="B472" s="207"/>
      <c r="C472" s="367"/>
      <c r="D472" s="367"/>
      <c r="E472" s="367"/>
      <c r="F472" s="367"/>
      <c r="G472" s="367"/>
      <c r="H472" s="367"/>
      <c r="I472" s="367"/>
      <c r="J472" s="208"/>
    </row>
    <row r="473" spans="2:10">
      <c r="B473" s="207"/>
      <c r="C473" s="367"/>
      <c r="D473" s="367"/>
      <c r="E473" s="367"/>
      <c r="F473" s="367"/>
      <c r="G473" s="367"/>
      <c r="H473" s="367"/>
      <c r="I473" s="367"/>
      <c r="J473" s="208"/>
    </row>
    <row r="474" spans="2:10">
      <c r="B474" s="207"/>
      <c r="J474" s="208"/>
    </row>
    <row r="475" spans="2:10">
      <c r="B475" s="207"/>
      <c r="C475" s="362" t="s">
        <v>1490</v>
      </c>
      <c r="D475" s="362"/>
      <c r="E475" s="362"/>
      <c r="F475" s="362"/>
      <c r="G475" s="362"/>
      <c r="H475" s="362"/>
      <c r="I475" s="362"/>
      <c r="J475" s="208"/>
    </row>
    <row r="476" spans="2:10">
      <c r="B476" s="207"/>
      <c r="C476" s="362"/>
      <c r="D476" s="362"/>
      <c r="E476" s="362"/>
      <c r="F476" s="362"/>
      <c r="G476" s="362"/>
      <c r="H476" s="362"/>
      <c r="I476" s="362"/>
      <c r="J476" s="208"/>
    </row>
    <row r="477" spans="2:10">
      <c r="B477" s="209"/>
      <c r="C477" s="210"/>
      <c r="D477" s="210"/>
      <c r="E477" s="210"/>
      <c r="F477" s="210"/>
      <c r="G477" s="210"/>
      <c r="H477" s="210"/>
      <c r="I477" s="210" t="s">
        <v>1510</v>
      </c>
      <c r="J477" s="211"/>
    </row>
  </sheetData>
  <mergeCells count="46">
    <mergeCell ref="C446:I473"/>
    <mergeCell ref="C475:I476"/>
    <mergeCell ref="D30:H33"/>
    <mergeCell ref="D116:E116"/>
    <mergeCell ref="D117:E117"/>
    <mergeCell ref="D118:E118"/>
    <mergeCell ref="D119:E119"/>
    <mergeCell ref="D120:E120"/>
    <mergeCell ref="D123:E123"/>
    <mergeCell ref="D124:E124"/>
    <mergeCell ref="D386:H388"/>
    <mergeCell ref="C427:I428"/>
    <mergeCell ref="C397:I425"/>
    <mergeCell ref="D435:H437"/>
    <mergeCell ref="D343:H345"/>
    <mergeCell ref="C378:I379"/>
    <mergeCell ref="C354:I364"/>
    <mergeCell ref="C335:I336"/>
    <mergeCell ref="C258:I285"/>
    <mergeCell ref="C287:I288"/>
    <mergeCell ref="D295:H297"/>
    <mergeCell ref="C306:I333"/>
    <mergeCell ref="D247:H249"/>
    <mergeCell ref="C212:I216"/>
    <mergeCell ref="C218:I222"/>
    <mergeCell ref="C224:I228"/>
    <mergeCell ref="C230:I234"/>
    <mergeCell ref="C236:I240"/>
    <mergeCell ref="D197:H199"/>
    <mergeCell ref="C202:I208"/>
    <mergeCell ref="C164:I166"/>
    <mergeCell ref="F106:I106"/>
    <mergeCell ref="F108:I108"/>
    <mergeCell ref="F113:I113"/>
    <mergeCell ref="F128:I128"/>
    <mergeCell ref="C154:I159"/>
    <mergeCell ref="C161:I162"/>
    <mergeCell ref="D149:H151"/>
    <mergeCell ref="C169:I176"/>
    <mergeCell ref="C179:I184"/>
    <mergeCell ref="D11:H14"/>
    <mergeCell ref="D16:H19"/>
    <mergeCell ref="D22:H25"/>
    <mergeCell ref="F110:I111"/>
    <mergeCell ref="D53:H55"/>
    <mergeCell ref="D101:H103"/>
  </mergeCells>
  <conditionalFormatting sqref="C169:I176">
    <cfRule type="containsText" dxfId="8" priority="9" operator="containsText" text="Write here any specific remark related to the scope and/or limitation and/or exclusion of any criteria worth mentioning on top of any remark already stated in the audit checklist itself">
      <formula>NOT(ISERROR(SEARCH("Write here any specific remark related to the scope and/or limitation and/or exclusion of any criteria worth mentioning on top of any remark already stated in the audit checklist itself",C169)))</formula>
    </cfRule>
  </conditionalFormatting>
  <conditionalFormatting sqref="C258">
    <cfRule type="containsText" dxfId="7" priority="8" operator="containsText" text="Write here any specific observation related to the ENVIRONMENT component worth mentioning on top of what has already been stated page 4.">
      <formula>NOT(ISERROR(SEARCH("Write here any specific observation related to the ENVIRONMENT component worth mentioning on top of what has already been stated page 4.",C258)))</formula>
    </cfRule>
  </conditionalFormatting>
  <conditionalFormatting sqref="C306">
    <cfRule type="containsText" dxfId="6" priority="7" operator="containsText" text="Write here any specific observation related to the OHS component worth mentioning on top of what has already been stated page 4.">
      <formula>NOT(ISERROR(SEARCH("Write here any specific observation related to the OHS component worth mentioning on top of what has already been stated page 4.",C306)))</formula>
    </cfRule>
  </conditionalFormatting>
  <conditionalFormatting sqref="C354">
    <cfRule type="containsText" dxfId="5" priority="6" operator="containsText" text="Write here any specific observation related to the SOCIAL component worth mentioning on top of what has already been stated page 4.">
      <formula>NOT(ISERROR(SEARCH("Write here any specific observation related to the SOCIAL component worth mentioning on top of what has already been stated page 4.",C354)))</formula>
    </cfRule>
  </conditionalFormatting>
  <conditionalFormatting sqref="C397">
    <cfRule type="containsText" dxfId="4" priority="5" operator="containsText" text="Write here any specific observation related to the GOVERNANCE component worth mentioning on top of what has already been stated page 4.">
      <formula>NOT(ISERROR(SEARCH("Write here any specific observation related to the GOVERNANCE component worth mentioning on top of what has already been stated page 4.",C397)))</formula>
    </cfRule>
  </conditionalFormatting>
  <conditionalFormatting sqref="I370">
    <cfRule type="containsText" dxfId="3" priority="2" operator="containsText" text="MGA/month">
      <formula>NOT(ISERROR(SEARCH("MGA/month",I370)))</formula>
    </cfRule>
    <cfRule type="containsText" dxfId="2" priority="3" operator="containsText" text="INR/month">
      <formula>NOT(ISERROR(SEARCH("INR/month",I370)))</formula>
    </cfRule>
    <cfRule type="containsText" dxfId="1" priority="4" operator="containsText" text="Please specify the unit">
      <formula>NOT(ISERROR(SEARCH("Please specify the unit",I370)))</formula>
    </cfRule>
  </conditionalFormatting>
  <conditionalFormatting sqref="C446">
    <cfRule type="containsText" dxfId="0" priority="1" operator="containsText" text="Write here any specific observation related to the SUPPLY CHAIN DUE DILIGENCE component worth mentioning on top of what has already been stated page 4.">
      <formula>NOT(ISERROR(SEARCH("Write here any specific observation related to the SUPPLY CHAIN DUE DILIGENCE component worth mentioning on top of what has already been stated page 4.",C446)))</formula>
    </cfRule>
  </conditionalFormatting>
  <dataValidations disablePrompts="1" count="1">
    <dataValidation type="list" allowBlank="1" showInputMessage="1" showErrorMessage="1" sqref="I370" xr:uid="{4393C4AC-4C91-3146-87F4-88555CB3E223}">
      <formula1>"Please specify the unit,MGA/month,INR/month"</formula1>
    </dataValidation>
  </dataValidations>
  <pageMargins left="0.7" right="0.7" top="0.75" bottom="0.75" header="0.3" footer="0.3"/>
  <pageSetup paperSize="9" scale="90" orientation="portrait" horizontalDpi="0" verticalDpi="0"/>
  <rowBreaks count="8" manualBreakCount="8">
    <brk id="48" max="16383" man="1"/>
    <brk id="96" max="16383" man="1"/>
    <brk id="144" max="16383" man="1"/>
    <brk id="192" max="16383" man="1"/>
    <brk id="242" max="16383" man="1"/>
    <brk id="290" max="16383" man="1"/>
    <brk id="338" max="10" man="1"/>
    <brk id="381" max="10" man="1"/>
  </rowBreaks>
  <drawing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F3F472B059B7394092FBFCD8F5F0C806" ma:contentTypeVersion="15" ma:contentTypeDescription="Create a new document." ma:contentTypeScope="" ma:versionID="2275a6c09038710eab78a8697fd7c597">
  <xsd:schema xmlns:xsd="http://www.w3.org/2001/XMLSchema" xmlns:xs="http://www.w3.org/2001/XMLSchema" xmlns:p="http://schemas.microsoft.com/office/2006/metadata/properties" xmlns:ns2="013258e9-e62a-4d83-ae22-2b67f26d3d4e" xmlns:ns3="ab94a0fc-5332-4787-8368-fb410a5ab983" targetNamespace="http://schemas.microsoft.com/office/2006/metadata/properties" ma:root="true" ma:fieldsID="8153eca53ac28a6f58d275bd638381f5" ns2:_="" ns3:_="">
    <xsd:import namespace="013258e9-e62a-4d83-ae22-2b67f26d3d4e"/>
    <xsd:import namespace="ab94a0fc-5332-4787-8368-fb410a5ab983"/>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Location" minOccurs="0"/>
                <xsd:element ref="ns2:MediaServiceGenerationTime" minOccurs="0"/>
                <xsd:element ref="ns2:MediaServiceEventHashCode" minOccurs="0"/>
                <xsd:element ref="ns2:MediaLengthInSeconds" minOccurs="0"/>
                <xsd:element ref="ns2:MediaServiceOCR"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13258e9-e62a-4d83-ae22-2b67f26d3d4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description=""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7de21155-2257-4bf7-af18-3c3d327a46f4"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Location" ma:index="17" nillable="true" ma:displayName="Location" ma:indexed="true" ma:internalName="MediaServiceLocation"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OCR" ma:index="21" nillable="true" ma:displayName="Extracted Text" ma:internalName="MediaServiceOCR" ma:readOnly="true">
      <xsd:simpleType>
        <xsd:restriction base="dms:Note">
          <xsd:maxLength value="255"/>
        </xsd:restriction>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b94a0fc-5332-4787-8368-fb410a5ab983"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15" nillable="true" ma:displayName="Taxonomy Catch All Column" ma:hidden="true" ma:list="{658fad9b-6e67-4a55-9320-0f7007385dcb}" ma:internalName="TaxCatchAll" ma:showField="CatchAllData" ma:web="ab94a0fc-5332-4787-8368-fb410a5ab98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ab94a0fc-5332-4787-8368-fb410a5ab983" xsi:nil="true"/>
    <lcf76f155ced4ddcb4097134ff3c332f xmlns="013258e9-e62a-4d83-ae22-2b67f26d3d4e">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EF088958-91CC-4F94-95A0-4E2DF3E3F532}"/>
</file>

<file path=customXml/itemProps2.xml><?xml version="1.0" encoding="utf-8"?>
<ds:datastoreItem xmlns:ds="http://schemas.openxmlformats.org/officeDocument/2006/customXml" ds:itemID="{2FEE3D7E-6EB1-4767-A3A1-188C2E6459E0}"/>
</file>

<file path=customXml/itemProps3.xml><?xml version="1.0" encoding="utf-8"?>
<ds:datastoreItem xmlns:ds="http://schemas.openxmlformats.org/officeDocument/2006/customXml" ds:itemID="{7EC76B6B-C55F-4B39-9EB2-E6EA3144917F}"/>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Olivier Dubourdieu</dc:creator>
  <cp:keywords/>
  <dc:description/>
  <cp:lastModifiedBy/>
  <cp:revision/>
  <dcterms:created xsi:type="dcterms:W3CDTF">2022-02-07T09:46:09Z</dcterms:created>
  <dcterms:modified xsi:type="dcterms:W3CDTF">2024-06-18T07:55:47Z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0x010100F3F472B059B7394092FBFCD8F5F0C806</vt:lpwstr>
  </property>
</Properties>
</file>